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DM\Desktop\Postgrados Medicina\Investigación\Formatos propuestas investigación 2019\"/>
    </mc:Choice>
  </mc:AlternateContent>
  <bookViews>
    <workbookView xWindow="0" yWindow="0" windowWidth="14370" windowHeight="12210" firstSheet="2" activeTab="3"/>
  </bookViews>
  <sheets>
    <sheet name="Honorarios" sheetId="1" r:id="rId1"/>
    <sheet name="Viajes Técnicos" sheetId="2" r:id="rId2"/>
    <sheet name="Maquinaria y Equipos" sheetId="3" r:id="rId3"/>
    <sheet name="Materiales y Suministros" sheetId="4" r:id="rId4"/>
    <sheet name="Subcontratos" sheetId="5" r:id="rId5"/>
    <sheet name="Presupuesto Referencial" sheetId="6" r:id="rId6"/>
    <sheet name="Tabla Costos Referenciales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4" l="1"/>
  <c r="E14" i="4"/>
  <c r="E15" i="4"/>
  <c r="E16" i="4"/>
  <c r="E17" i="4"/>
  <c r="E18" i="4"/>
  <c r="E19" i="4"/>
  <c r="E20" i="4"/>
  <c r="E21" i="4"/>
  <c r="E22" i="4"/>
  <c r="J4" i="2" l="1"/>
  <c r="E4" i="3"/>
  <c r="E9" i="4"/>
  <c r="I13" i="5"/>
  <c r="I11" i="5"/>
  <c r="I12" i="5"/>
  <c r="I10" i="5"/>
  <c r="I7" i="5"/>
  <c r="J7" i="5" s="1"/>
  <c r="I6" i="5"/>
  <c r="J6" i="5" s="1"/>
  <c r="I5" i="5"/>
  <c r="J5" i="5" s="1"/>
  <c r="I4" i="5"/>
  <c r="J4" i="5" s="1"/>
  <c r="I14" i="5" s="1"/>
  <c r="C7" i="6" s="1"/>
  <c r="I3" i="1"/>
  <c r="J3" i="1" s="1"/>
  <c r="E29" i="4"/>
  <c r="E28" i="4"/>
  <c r="E27" i="4"/>
  <c r="E26" i="4"/>
  <c r="E25" i="4"/>
  <c r="E12" i="4"/>
  <c r="E11" i="4"/>
  <c r="E10" i="4"/>
  <c r="E5" i="4"/>
  <c r="E6" i="4"/>
  <c r="E4" i="4"/>
  <c r="E13" i="3"/>
  <c r="E14" i="3"/>
  <c r="E15" i="3"/>
  <c r="E16" i="3"/>
  <c r="E17" i="3"/>
  <c r="E12" i="3"/>
  <c r="E5" i="3"/>
  <c r="E6" i="3"/>
  <c r="E7" i="3"/>
  <c r="E8" i="3"/>
  <c r="E9" i="3"/>
  <c r="J9" i="2"/>
  <c r="J5" i="2"/>
  <c r="J8" i="2"/>
  <c r="I4" i="1"/>
  <c r="J4" i="1" s="1"/>
  <c r="I5" i="1"/>
  <c r="J5" i="1" s="1"/>
  <c r="I6" i="1"/>
  <c r="J6" i="1" s="1"/>
  <c r="I7" i="1"/>
  <c r="J7" i="1" s="1"/>
  <c r="E30" i="4" l="1"/>
  <c r="C6" i="6" s="1"/>
  <c r="J8" i="1"/>
  <c r="C3" i="6" s="1"/>
  <c r="J10" i="2"/>
  <c r="C4" i="6" s="1"/>
  <c r="E18" i="3"/>
  <c r="C5" i="6" s="1"/>
  <c r="C8" i="6" l="1"/>
  <c r="C9" i="6" s="1"/>
  <c r="C10" i="6" s="1"/>
</calcChain>
</file>

<file path=xl/comments1.xml><?xml version="1.0" encoding="utf-8"?>
<comments xmlns="http://schemas.openxmlformats.org/spreadsheetml/2006/main">
  <authors>
    <author>dianareyes</author>
  </authors>
  <commentList>
    <comment ref="C2" authorId="0" shapeId="0">
      <text>
        <r>
          <rPr>
            <sz val="9"/>
            <color indexed="56"/>
            <rFont val="Calibri Light"/>
            <family val="2"/>
          </rPr>
          <t xml:space="preserve">Por favor inserte los nombres y apellidos completos del docente-investigador
</t>
        </r>
      </text>
    </comment>
    <comment ref="F2" authorId="0" shapeId="0">
      <text>
        <r>
          <rPr>
            <sz val="9"/>
            <color indexed="56"/>
            <rFont val="Calibri Light"/>
            <family val="2"/>
          </rPr>
          <t xml:space="preserve">Ingrese el número de horas semanales a laborar, el campo no puede quedar en blanco. 
</t>
        </r>
      </text>
    </comment>
    <comment ref="G2" authorId="0" shapeId="0">
      <text>
        <r>
          <rPr>
            <sz val="9"/>
            <color indexed="56"/>
            <rFont val="Calibri Light"/>
            <family val="2"/>
          </rPr>
          <t xml:space="preserve">Ingrese el número de meses a laborar, el campo no puede quedar en blanco. 
</t>
        </r>
      </text>
    </comment>
    <comment ref="H2" authorId="0" shapeId="0">
      <text>
        <r>
          <rPr>
            <sz val="9"/>
            <color indexed="56"/>
            <rFont val="Calibri Light"/>
            <family val="2"/>
          </rPr>
          <t xml:space="preserve">Costo determinado por el Vicerrectorado de Investigaciones, dejar en cero. 
</t>
        </r>
      </text>
    </comment>
    <comment ref="I2" authorId="0" shapeId="0">
      <text>
        <r>
          <rPr>
            <sz val="9"/>
            <color indexed="56"/>
            <rFont val="Calibri Light"/>
            <family val="2"/>
          </rPr>
          <t xml:space="preserve">Campo Autocalculado 
</t>
        </r>
      </text>
    </comment>
    <comment ref="J2" authorId="0" shapeId="0">
      <text>
        <r>
          <rPr>
            <sz val="9"/>
            <color indexed="56"/>
            <rFont val="Calibri Light"/>
            <family val="2"/>
          </rPr>
          <t xml:space="preserve">Campo Autocalculado 
</t>
        </r>
      </text>
    </comment>
  </commentList>
</comments>
</file>

<file path=xl/comments2.xml><?xml version="1.0" encoding="utf-8"?>
<comments xmlns="http://schemas.openxmlformats.org/spreadsheetml/2006/main">
  <authors>
    <author>dianareyes</author>
  </authors>
  <commentList>
    <comment ref="J3" authorId="0" shapeId="0">
      <text>
        <r>
          <rPr>
            <sz val="9"/>
            <color indexed="56"/>
            <rFont val="Calibri  "/>
          </rPr>
          <t xml:space="preserve">Campo Autocalculado
</t>
        </r>
      </text>
    </comment>
    <comment ref="J7" authorId="0" shapeId="0">
      <text>
        <r>
          <rPr>
            <sz val="9"/>
            <color indexed="56"/>
            <rFont val="Calibri  "/>
          </rPr>
          <t xml:space="preserve">Campo Autocalculado
</t>
        </r>
      </text>
    </comment>
  </commentList>
</comments>
</file>

<file path=xl/comments3.xml><?xml version="1.0" encoding="utf-8"?>
<comments xmlns="http://schemas.openxmlformats.org/spreadsheetml/2006/main">
  <authors>
    <author>dianareyes</author>
  </authors>
  <commentList>
    <comment ref="E3" authorId="0" shapeId="0">
      <text>
        <r>
          <rPr>
            <sz val="9"/>
            <color indexed="56"/>
            <rFont val="Calibri  "/>
          </rPr>
          <t xml:space="preserve">Campo Autocalculado
</t>
        </r>
      </text>
    </comment>
    <comment ref="E11" authorId="0" shapeId="0">
      <text>
        <r>
          <rPr>
            <sz val="9"/>
            <color indexed="56"/>
            <rFont val="Calibri  "/>
          </rPr>
          <t xml:space="preserve">Campo Autocalculado
</t>
        </r>
      </text>
    </comment>
  </commentList>
</comments>
</file>

<file path=xl/comments4.xml><?xml version="1.0" encoding="utf-8"?>
<comments xmlns="http://schemas.openxmlformats.org/spreadsheetml/2006/main">
  <authors>
    <author>dianareyes</author>
  </authors>
  <commentList>
    <comment ref="E3" authorId="0" shapeId="0">
      <text>
        <r>
          <rPr>
            <sz val="9"/>
            <color indexed="56"/>
            <rFont val="Calibri  "/>
          </rPr>
          <t xml:space="preserve">Campo Autocalculado
</t>
        </r>
      </text>
    </comment>
    <comment ref="E8" authorId="0" shapeId="0">
      <text>
        <r>
          <rPr>
            <sz val="9"/>
            <color indexed="56"/>
            <rFont val="Calibri  "/>
          </rPr>
          <t xml:space="preserve">Campo Autocalculado
</t>
        </r>
      </text>
    </comment>
    <comment ref="E24" authorId="0" shapeId="0">
      <text>
        <r>
          <rPr>
            <sz val="9"/>
            <color indexed="56"/>
            <rFont val="Calibri  "/>
          </rPr>
          <t xml:space="preserve">Campo Autocalculado
</t>
        </r>
      </text>
    </comment>
  </commentList>
</comments>
</file>

<file path=xl/comments5.xml><?xml version="1.0" encoding="utf-8"?>
<comments xmlns="http://schemas.openxmlformats.org/spreadsheetml/2006/main">
  <authors>
    <author>dianareyes</author>
  </authors>
  <commentList>
    <comment ref="E3" authorId="0" shapeId="0">
      <text>
        <r>
          <rPr>
            <sz val="9"/>
            <color indexed="56"/>
            <rFont val="Calibri Light"/>
            <family val="2"/>
          </rPr>
          <t xml:space="preserve">Por favor inserte los nombres y apellidos completos del contratado
</t>
        </r>
      </text>
    </comment>
    <comment ref="F3" authorId="0" shapeId="0">
      <text>
        <r>
          <rPr>
            <sz val="9"/>
            <color indexed="56"/>
            <rFont val="Calibri Light"/>
            <family val="2"/>
          </rPr>
          <t xml:space="preserve">Ingrese el número de horas semanales a laborar, el campo no puede quedar en blanco. 
</t>
        </r>
      </text>
    </comment>
    <comment ref="G3" authorId="0" shapeId="0">
      <text>
        <r>
          <rPr>
            <sz val="9"/>
            <color indexed="56"/>
            <rFont val="Calibri Light"/>
            <family val="2"/>
          </rPr>
          <t xml:space="preserve">Ingrese el número de meses a laborar, el campo no puede quedar en blanco. 
</t>
        </r>
      </text>
    </comment>
    <comment ref="H3" authorId="0" shapeId="0">
      <text>
        <r>
          <rPr>
            <sz val="9"/>
            <color indexed="56"/>
            <rFont val="Calibri Light"/>
            <family val="2"/>
          </rPr>
          <t xml:space="preserve">Ver tabla referencial de costos. 
</t>
        </r>
      </text>
    </comment>
    <comment ref="I3" authorId="0" shapeId="0">
      <text>
        <r>
          <rPr>
            <sz val="9"/>
            <color indexed="56"/>
            <rFont val="Calibri Light"/>
            <family val="2"/>
          </rPr>
          <t xml:space="preserve">Campo Autocalculado 
</t>
        </r>
      </text>
    </comment>
    <comment ref="J3" authorId="0" shapeId="0">
      <text>
        <r>
          <rPr>
            <sz val="9"/>
            <color indexed="56"/>
            <rFont val="Calibri Light"/>
            <family val="2"/>
          </rPr>
          <t xml:space="preserve">Campo Autocalculado 
</t>
        </r>
      </text>
    </comment>
    <comment ref="I9" authorId="0" shapeId="0">
      <text>
        <r>
          <rPr>
            <sz val="9"/>
            <color indexed="56"/>
            <rFont val="Calibri   "/>
          </rPr>
          <t xml:space="preserve">Campo Autocalculado
</t>
        </r>
      </text>
    </comment>
  </commentList>
</comments>
</file>

<file path=xl/comments6.xml><?xml version="1.0" encoding="utf-8"?>
<comments xmlns="http://schemas.openxmlformats.org/spreadsheetml/2006/main">
  <authors>
    <author>dianareyes</author>
  </authors>
  <commentList>
    <comment ref="C2" authorId="0" shapeId="0">
      <text>
        <r>
          <rPr>
            <sz val="9"/>
            <color indexed="56"/>
            <rFont val="Calibri Light"/>
            <family val="2"/>
          </rPr>
          <t xml:space="preserve">Campo Autocalculado 
</t>
        </r>
      </text>
    </comment>
  </commentList>
</comments>
</file>

<file path=xl/sharedStrings.xml><?xml version="1.0" encoding="utf-8"?>
<sst xmlns="http://schemas.openxmlformats.org/spreadsheetml/2006/main" count="112" uniqueCount="70">
  <si>
    <t>Director</t>
  </si>
  <si>
    <t>Apellidos y Nombres Completos</t>
  </si>
  <si>
    <t>Función</t>
  </si>
  <si>
    <t>Título</t>
  </si>
  <si>
    <t>Horas Semanales</t>
  </si>
  <si>
    <t>Costo Hora</t>
  </si>
  <si>
    <t>Costo Mensual</t>
  </si>
  <si>
    <t>Costo Total</t>
  </si>
  <si>
    <t>Docente-Investigador 1</t>
  </si>
  <si>
    <t>Docente-Investigador 2</t>
  </si>
  <si>
    <t>Docente-Investigador 3</t>
  </si>
  <si>
    <t>Docente-Investigador 4</t>
  </si>
  <si>
    <t>COSTO TOTAL HONORARIOS</t>
  </si>
  <si>
    <t>1. HONORARIOS</t>
  </si>
  <si>
    <t xml:space="preserve">No. </t>
  </si>
  <si>
    <t>2. VIAJES TÉCNICOS</t>
  </si>
  <si>
    <t>2.1 Viáticos y Subsistencias</t>
  </si>
  <si>
    <t>Tipo de Viaje</t>
  </si>
  <si>
    <t>Lugar de Destino</t>
  </si>
  <si>
    <t>Número de Personas</t>
  </si>
  <si>
    <t>Número de Días</t>
  </si>
  <si>
    <t>Asignación Diaria</t>
  </si>
  <si>
    <t>Justificación</t>
  </si>
  <si>
    <t>2.2 Transporte</t>
  </si>
  <si>
    <t>Tipo de Transporte</t>
  </si>
  <si>
    <t>Costo del Pasaje</t>
  </si>
  <si>
    <t>COSTO TOTAL VIÁJES TÉCNICOS</t>
  </si>
  <si>
    <t>3. MAQUINARIA Y EQUIPOS</t>
  </si>
  <si>
    <t>Detalle de Equipos</t>
  </si>
  <si>
    <t>Cantidad</t>
  </si>
  <si>
    <t>3.1 Equipos</t>
  </si>
  <si>
    <t>Costo Unitario</t>
  </si>
  <si>
    <t>3.2 Maquinaria</t>
  </si>
  <si>
    <t>Detalle de Maquinaria</t>
  </si>
  <si>
    <t>COSTO TOTAL MAQUINARIA Y EQUIPOS</t>
  </si>
  <si>
    <t>4. MATERIALES Y SUMINISTROS</t>
  </si>
  <si>
    <t>4.1 Materiales de Oficina</t>
  </si>
  <si>
    <t>Descripción</t>
  </si>
  <si>
    <t>4.2 Materiales Didácticos</t>
  </si>
  <si>
    <t>4.3 Materiales de Laboratorio</t>
  </si>
  <si>
    <t>COSTO TOTAL MATERIALES Y SUMINISTROS</t>
  </si>
  <si>
    <t>5.1 Subcontratos de Personal</t>
  </si>
  <si>
    <t>Descripción del Servicio</t>
  </si>
  <si>
    <t>5.2 Subcontratos de Servicios</t>
  </si>
  <si>
    <t>COSTO TOTAL SUBCONSTRATOS Y SERVICIOS</t>
  </si>
  <si>
    <t>5. SUBCONTRATOS</t>
  </si>
  <si>
    <t xml:space="preserve">Rubros </t>
  </si>
  <si>
    <t>TOTAL COSTOS DIRECTOS</t>
  </si>
  <si>
    <t>TOTAL COSTOS INDIRECTOS</t>
  </si>
  <si>
    <t>COSTO TOTAL DEL PROYECTO</t>
  </si>
  <si>
    <t>Honorarios</t>
  </si>
  <si>
    <t>Viájes Técnicos</t>
  </si>
  <si>
    <t>Maquinaria y Equipos</t>
  </si>
  <si>
    <t>Materiales y Suministros</t>
  </si>
  <si>
    <t>Subcontratos</t>
  </si>
  <si>
    <t>Categoría</t>
  </si>
  <si>
    <t>No remunerado</t>
  </si>
  <si>
    <t>Meses Laborados</t>
  </si>
  <si>
    <t>DOCENTES-INVESTIGADORES</t>
  </si>
  <si>
    <t>Costo determinado por el Vicerrectorado de Investigaciones</t>
  </si>
  <si>
    <t>$ 4,50 la hora</t>
  </si>
  <si>
    <t>$ 8,75 la hora</t>
  </si>
  <si>
    <t>$ 5,10 la hora</t>
  </si>
  <si>
    <t>TÉCNICOS</t>
  </si>
  <si>
    <t>ASISTENTES (Título de tercer nivel)</t>
  </si>
  <si>
    <t>EGRESADOS (Tercer Nivel)</t>
  </si>
  <si>
    <t>PASANTES</t>
  </si>
  <si>
    <t xml:space="preserve">Los pasantes que participan en la ejecución de proyectos de investigación no son remunerados, como incentivo reciben una certificación por su participación en proyectos de investigación. </t>
  </si>
  <si>
    <t>Ñmarín Nabón-Azuay</t>
  </si>
  <si>
    <t>Tushin, Biblián-Cañar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</si>
</sst>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$&quot;\-#,##0.00"/>
    <numFmt numFmtId="165" formatCode="&quot;$&quot;#,##0.00"/>
  </numFmts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8"/>
      <color rgb="FF000000"/>
      <name val="Segoe UI"/>
      <family val="2"/>
    </font>
    <font>
      <sz val="9"/>
      <color indexed="56"/>
      <name val="Calibri Light"/>
      <family val="2"/>
    </font>
    <font>
      <sz val="9"/>
      <color indexed="56"/>
      <name val="Calibri  "/>
    </font>
    <font>
      <sz val="9"/>
      <color indexed="56"/>
      <name val="Calibri   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gradientFill degree="90">
        <stop position="0">
          <color theme="8" tint="-0.49803155613879818"/>
        </stop>
        <stop position="0.5">
          <color rgb="FF0070C0"/>
        </stop>
        <stop position="1">
          <color theme="8" tint="-0.49803155613879818"/>
        </stop>
      </gradientFill>
    </fill>
    <fill>
      <patternFill patternType="solid">
        <fgColor theme="0"/>
        <bgColor auto="1"/>
      </patternFill>
    </fill>
    <fill>
      <patternFill patternType="solid">
        <fgColor rgb="FF0070C0"/>
        <bgColor indexed="64"/>
      </patternFill>
    </fill>
    <fill>
      <patternFill patternType="solid">
        <fgColor rgb="FFE1F7FF"/>
        <bgColor indexed="64"/>
      </patternFill>
    </fill>
  </fills>
  <borders count="34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ck">
        <color theme="8" tint="-0.24994659260841701"/>
      </left>
      <right style="thin">
        <color theme="8" tint="0.39994506668294322"/>
      </right>
      <top style="thick">
        <color theme="8" tint="-0.24994659260841701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ck">
        <color theme="8" tint="-0.24994659260841701"/>
      </top>
      <bottom style="thin">
        <color theme="8" tint="0.39994506668294322"/>
      </bottom>
      <diagonal/>
    </border>
    <border>
      <left style="thin">
        <color theme="8" tint="0.39994506668294322"/>
      </left>
      <right style="thick">
        <color theme="8" tint="-0.24994659260841701"/>
      </right>
      <top style="thick">
        <color theme="8" tint="-0.24994659260841701"/>
      </top>
      <bottom style="thin">
        <color theme="8" tint="0.39994506668294322"/>
      </bottom>
      <diagonal/>
    </border>
    <border>
      <left style="thick">
        <color theme="8" tint="-0.24994659260841701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ck">
        <color theme="8" tint="-0.24994659260841701"/>
      </right>
      <top style="thin">
        <color theme="8" tint="0.39994506668294322"/>
      </top>
      <bottom style="thin">
        <color theme="8" tint="0.39994506668294322"/>
      </bottom>
      <diagonal/>
    </border>
    <border>
      <left style="thick">
        <color theme="8" tint="-0.24994659260841701"/>
      </left>
      <right style="thin">
        <color theme="8" tint="0.39994506668294322"/>
      </right>
      <top style="thin">
        <color theme="8" tint="0.39994506668294322"/>
      </top>
      <bottom style="thick">
        <color theme="8" tint="-0.2499465926084170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ck">
        <color theme="8" tint="-0.24994659260841701"/>
      </bottom>
      <diagonal/>
    </border>
    <border>
      <left style="thin">
        <color theme="8" tint="0.39994506668294322"/>
      </left>
      <right style="thick">
        <color theme="8" tint="-0.24994659260841701"/>
      </right>
      <top style="thin">
        <color theme="8" tint="0.39994506668294322"/>
      </top>
      <bottom style="thick">
        <color theme="8" tint="-0.24994659260841701"/>
      </bottom>
      <diagonal/>
    </border>
    <border>
      <left style="thick">
        <color theme="8" tint="-0.24994659260841701"/>
      </left>
      <right style="thin">
        <color theme="8" tint="0.59996337778862885"/>
      </right>
      <top style="thick">
        <color theme="8" tint="-0.24994659260841701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ck">
        <color theme="8" tint="-0.24994659260841701"/>
      </top>
      <bottom style="thin">
        <color theme="8" tint="0.59996337778862885"/>
      </bottom>
      <diagonal/>
    </border>
    <border>
      <left style="thin">
        <color theme="8" tint="0.59996337778862885"/>
      </left>
      <right style="thick">
        <color theme="8" tint="-0.24994659260841701"/>
      </right>
      <top style="thick">
        <color theme="8" tint="-0.24994659260841701"/>
      </top>
      <bottom style="thin">
        <color theme="8" tint="0.59996337778862885"/>
      </bottom>
      <diagonal/>
    </border>
    <border>
      <left style="thick">
        <color theme="8" tint="-0.24994659260841701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ck">
        <color theme="8" tint="-0.24994659260841701"/>
      </right>
      <top style="thin">
        <color theme="8" tint="0.59996337778862885"/>
      </top>
      <bottom style="thin">
        <color theme="8" tint="0.59996337778862885"/>
      </bottom>
      <diagonal/>
    </border>
    <border>
      <left style="thick">
        <color theme="8" tint="-0.24994659260841701"/>
      </left>
      <right style="thin">
        <color theme="8" tint="0.59996337778862885"/>
      </right>
      <top style="thin">
        <color theme="8" tint="0.59996337778862885"/>
      </top>
      <bottom style="thick">
        <color theme="8" tint="-0.24994659260841701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ck">
        <color theme="8" tint="-0.24994659260841701"/>
      </bottom>
      <diagonal/>
    </border>
    <border>
      <left style="thin">
        <color theme="8" tint="0.59996337778862885"/>
      </left>
      <right style="thick">
        <color theme="8" tint="-0.24994659260841701"/>
      </right>
      <top style="thin">
        <color theme="8" tint="0.59996337778862885"/>
      </top>
      <bottom style="thick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65" fontId="0" fillId="0" borderId="11" xfId="0" applyNumberFormat="1" applyBorder="1" applyAlignment="1">
      <alignment horizontal="right" vertical="center"/>
    </xf>
    <xf numFmtId="165" fontId="7" fillId="3" borderId="15" xfId="0" applyNumberFormat="1" applyFont="1" applyFill="1" applyBorder="1" applyAlignment="1">
      <alignment vertical="center"/>
    </xf>
    <xf numFmtId="165" fontId="0" fillId="2" borderId="12" xfId="0" applyNumberFormat="1" applyFill="1" applyBorder="1" applyAlignment="1">
      <alignment horizontal="right" vertical="center"/>
    </xf>
    <xf numFmtId="0" fontId="0" fillId="0" borderId="0" xfId="0" applyAlignment="1"/>
    <xf numFmtId="0" fontId="1" fillId="6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vertical="center"/>
    </xf>
    <xf numFmtId="164" fontId="0" fillId="0" borderId="0" xfId="0" applyNumberFormat="1"/>
    <xf numFmtId="0" fontId="4" fillId="5" borderId="1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5" borderId="12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164" fontId="0" fillId="0" borderId="11" xfId="0" applyNumberFormat="1" applyBorder="1" applyAlignment="1">
      <alignment wrapText="1"/>
    </xf>
    <xf numFmtId="0" fontId="1" fillId="5" borderId="10" xfId="0" applyFont="1" applyFill="1" applyBorder="1" applyAlignment="1">
      <alignment horizontal="center"/>
    </xf>
    <xf numFmtId="0" fontId="0" fillId="0" borderId="11" xfId="0" applyBorder="1"/>
    <xf numFmtId="164" fontId="0" fillId="2" borderId="12" xfId="0" applyNumberFormat="1" applyFill="1" applyBorder="1" applyAlignment="1">
      <alignment wrapText="1"/>
    </xf>
    <xf numFmtId="0" fontId="0" fillId="0" borderId="11" xfId="0" applyBorder="1" applyAlignment="1">
      <alignment horizontal="center"/>
    </xf>
    <xf numFmtId="165" fontId="0" fillId="0" borderId="11" xfId="0" applyNumberFormat="1" applyBorder="1"/>
    <xf numFmtId="165" fontId="0" fillId="2" borderId="12" xfId="0" applyNumberFormat="1" applyFill="1" applyBorder="1"/>
    <xf numFmtId="164" fontId="0" fillId="0" borderId="11" xfId="0" applyNumberFormat="1" applyBorder="1"/>
    <xf numFmtId="165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 wrapText="1"/>
    </xf>
    <xf numFmtId="165" fontId="0" fillId="0" borderId="11" xfId="0" applyNumberFormat="1" applyBorder="1" applyAlignment="1">
      <alignment horizontal="right"/>
    </xf>
    <xf numFmtId="165" fontId="0" fillId="2" borderId="12" xfId="0" applyNumberFormat="1" applyFill="1" applyBorder="1" applyAlignment="1">
      <alignment horizontal="right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/>
    </xf>
    <xf numFmtId="0" fontId="2" fillId="0" borderId="20" xfId="0" applyFont="1" applyBorder="1"/>
    <xf numFmtId="165" fontId="2" fillId="0" borderId="21" xfId="0" applyNumberFormat="1" applyFont="1" applyBorder="1"/>
    <xf numFmtId="165" fontId="2" fillId="2" borderId="21" xfId="0" applyNumberFormat="1" applyFont="1" applyFill="1" applyBorder="1"/>
    <xf numFmtId="165" fontId="11" fillId="4" borderId="24" xfId="0" applyNumberFormat="1" applyFont="1" applyFill="1" applyBorder="1" applyAlignment="1">
      <alignment horizontal="right"/>
    </xf>
    <xf numFmtId="0" fontId="4" fillId="7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4" fillId="7" borderId="1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8" fillId="8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4" fillId="5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9" fillId="6" borderId="11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2" xfId="0" applyBorder="1" applyAlignment="1">
      <alignment horizontal="center" vertical="center" wrapText="1"/>
    </xf>
    <xf numFmtId="165" fontId="7" fillId="4" borderId="14" xfId="0" applyNumberFormat="1" applyFont="1" applyFill="1" applyBorder="1" applyAlignment="1">
      <alignment horizontal="right"/>
    </xf>
    <xf numFmtId="0" fontId="7" fillId="4" borderId="15" xfId="0" applyFont="1" applyFill="1" applyBorder="1" applyAlignment="1">
      <alignment horizontal="right"/>
    </xf>
    <xf numFmtId="0" fontId="0" fillId="0" borderId="11" xfId="0" applyBorder="1" applyAlignment="1">
      <alignment wrapText="1"/>
    </xf>
    <xf numFmtId="164" fontId="0" fillId="2" borderId="11" xfId="0" applyNumberFormat="1" applyFill="1" applyBorder="1" applyAlignment="1">
      <alignment horizontal="right" wrapText="1"/>
    </xf>
    <xf numFmtId="0" fontId="0" fillId="2" borderId="12" xfId="0" applyFill="1" applyBorder="1" applyAlignment="1">
      <alignment horizontal="right" wrapText="1"/>
    </xf>
    <xf numFmtId="0" fontId="10" fillId="9" borderId="16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/>
    </xf>
    <xf numFmtId="0" fontId="1" fillId="7" borderId="20" xfId="0" applyFont="1" applyFill="1" applyBorder="1" applyAlignment="1"/>
    <xf numFmtId="0" fontId="9" fillId="5" borderId="2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11" borderId="3" xfId="0" applyFill="1" applyBorder="1" applyAlignment="1">
      <alignment vertical="center"/>
    </xf>
    <xf numFmtId="0" fontId="0" fillId="11" borderId="4" xfId="0" applyFill="1" applyBorder="1" applyAlignment="1">
      <alignment vertical="center"/>
    </xf>
    <xf numFmtId="0" fontId="4" fillId="5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11" borderId="5" xfId="0" applyFill="1" applyBorder="1" applyAlignment="1">
      <alignment vertical="center" wrapText="1"/>
    </xf>
    <xf numFmtId="0" fontId="0" fillId="11" borderId="6" xfId="0" applyFill="1" applyBorder="1" applyAlignment="1">
      <alignment vertical="center" wrapText="1"/>
    </xf>
    <xf numFmtId="0" fontId="1" fillId="10" borderId="31" xfId="0" applyFont="1" applyFill="1" applyBorder="1" applyAlignment="1">
      <alignment vertical="center"/>
    </xf>
    <xf numFmtId="0" fontId="1" fillId="10" borderId="32" xfId="0" applyFont="1" applyFill="1" applyBorder="1" applyAlignment="1">
      <alignment vertical="center"/>
    </xf>
    <xf numFmtId="0" fontId="1" fillId="10" borderId="33" xfId="0" applyFont="1" applyFill="1" applyBorder="1" applyAlignment="1">
      <alignment vertical="center"/>
    </xf>
    <xf numFmtId="0" fontId="0" fillId="11" borderId="3" xfId="0" applyFill="1" applyBorder="1" applyAlignment="1">
      <alignment vertical="center" wrapText="1"/>
    </xf>
    <xf numFmtId="0" fontId="0" fillId="11" borderId="4" xfId="0" applyFill="1" applyBorder="1" applyAlignment="1">
      <alignment vertical="center" wrapText="1"/>
    </xf>
    <xf numFmtId="0" fontId="1" fillId="10" borderId="25" xfId="0" applyFont="1" applyFill="1" applyBorder="1" applyAlignment="1">
      <alignment vertical="center"/>
    </xf>
    <xf numFmtId="0" fontId="1" fillId="10" borderId="26" xfId="0" applyFont="1" applyFill="1" applyBorder="1" applyAlignment="1">
      <alignment vertical="center"/>
    </xf>
    <xf numFmtId="0" fontId="1" fillId="10" borderId="27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7FF"/>
      <color rgb="FFB3EBFF"/>
      <color rgb="FFB7E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</xdr:row>
          <xdr:rowOff>0</xdr:rowOff>
        </xdr:from>
        <xdr:to>
          <xdr:col>3</xdr:col>
          <xdr:colOff>723900</xdr:colOff>
          <xdr:row>3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PhD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</xdr:row>
          <xdr:rowOff>0</xdr:rowOff>
        </xdr:from>
        <xdr:to>
          <xdr:col>4</xdr:col>
          <xdr:colOff>695325</xdr:colOff>
          <xdr:row>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Magíster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3</xdr:row>
          <xdr:rowOff>0</xdr:rowOff>
        </xdr:from>
        <xdr:to>
          <xdr:col>3</xdr:col>
          <xdr:colOff>723900</xdr:colOff>
          <xdr:row>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PhD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</xdr:row>
          <xdr:rowOff>0</xdr:rowOff>
        </xdr:from>
        <xdr:to>
          <xdr:col>4</xdr:col>
          <xdr:colOff>695325</xdr:colOff>
          <xdr:row>4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Magíster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4</xdr:row>
          <xdr:rowOff>0</xdr:rowOff>
        </xdr:from>
        <xdr:to>
          <xdr:col>3</xdr:col>
          <xdr:colOff>723900</xdr:colOff>
          <xdr:row>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PhD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0</xdr:rowOff>
        </xdr:from>
        <xdr:to>
          <xdr:col>4</xdr:col>
          <xdr:colOff>695325</xdr:colOff>
          <xdr:row>5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Magíster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5</xdr:row>
          <xdr:rowOff>0</xdr:rowOff>
        </xdr:from>
        <xdr:to>
          <xdr:col>3</xdr:col>
          <xdr:colOff>723900</xdr:colOff>
          <xdr:row>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PhD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5</xdr:row>
          <xdr:rowOff>0</xdr:rowOff>
        </xdr:from>
        <xdr:to>
          <xdr:col>4</xdr:col>
          <xdr:colOff>695325</xdr:colOff>
          <xdr:row>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Magíster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6</xdr:row>
          <xdr:rowOff>0</xdr:rowOff>
        </xdr:from>
        <xdr:to>
          <xdr:col>3</xdr:col>
          <xdr:colOff>723900</xdr:colOff>
          <xdr:row>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PhD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</xdr:row>
          <xdr:rowOff>0</xdr:rowOff>
        </xdr:from>
        <xdr:to>
          <xdr:col>4</xdr:col>
          <xdr:colOff>695325</xdr:colOff>
          <xdr:row>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Magíster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180975</xdr:colOff>
      <xdr:row>0</xdr:row>
      <xdr:rowOff>28575</xdr:rowOff>
    </xdr:from>
    <xdr:to>
      <xdr:col>1</xdr:col>
      <xdr:colOff>600074</xdr:colOff>
      <xdr:row>0</xdr:row>
      <xdr:rowOff>828674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800099" cy="800099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28576</xdr:rowOff>
    </xdr:from>
    <xdr:to>
      <xdr:col>1</xdr:col>
      <xdr:colOff>600074</xdr:colOff>
      <xdr:row>0</xdr:row>
      <xdr:rowOff>771526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6"/>
          <a:ext cx="800099" cy="74295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</xdr:row>
          <xdr:rowOff>466725</xdr:rowOff>
        </xdr:from>
        <xdr:to>
          <xdr:col>1</xdr:col>
          <xdr:colOff>685800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</xdr:row>
          <xdr:rowOff>466725</xdr:rowOff>
        </xdr:from>
        <xdr:to>
          <xdr:col>2</xdr:col>
          <xdr:colOff>714375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</xdr:row>
          <xdr:rowOff>466725</xdr:rowOff>
        </xdr:from>
        <xdr:to>
          <xdr:col>3</xdr:col>
          <xdr:colOff>666750</xdr:colOff>
          <xdr:row>4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Congreso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2</xdr:row>
          <xdr:rowOff>438150</xdr:rowOff>
        </xdr:from>
        <xdr:to>
          <xdr:col>4</xdr:col>
          <xdr:colOff>1038225</xdr:colOff>
          <xdr:row>4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Salida de Campo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6</xdr:row>
          <xdr:rowOff>457200</xdr:rowOff>
        </xdr:from>
        <xdr:to>
          <xdr:col>1</xdr:col>
          <xdr:colOff>638175</xdr:colOff>
          <xdr:row>8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Aéreo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6</xdr:row>
          <xdr:rowOff>466725</xdr:rowOff>
        </xdr:from>
        <xdr:to>
          <xdr:col>2</xdr:col>
          <xdr:colOff>714375</xdr:colOff>
          <xdr:row>8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Terrestre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</xdr:row>
          <xdr:rowOff>466725</xdr:rowOff>
        </xdr:from>
        <xdr:to>
          <xdr:col>3</xdr:col>
          <xdr:colOff>666750</xdr:colOff>
          <xdr:row>8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Congreso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438150</xdr:rowOff>
        </xdr:from>
        <xdr:to>
          <xdr:col>4</xdr:col>
          <xdr:colOff>1038225</xdr:colOff>
          <xdr:row>8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Salida de Campo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</xdr:row>
          <xdr:rowOff>180975</xdr:rowOff>
        </xdr:from>
        <xdr:to>
          <xdr:col>1</xdr:col>
          <xdr:colOff>695325</xdr:colOff>
          <xdr:row>5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</xdr:row>
          <xdr:rowOff>180975</xdr:rowOff>
        </xdr:from>
        <xdr:to>
          <xdr:col>2</xdr:col>
          <xdr:colOff>723900</xdr:colOff>
          <xdr:row>5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Internacional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180975</xdr:rowOff>
        </xdr:from>
        <xdr:to>
          <xdr:col>3</xdr:col>
          <xdr:colOff>676275</xdr:colOff>
          <xdr:row>5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Congreso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</xdr:row>
          <xdr:rowOff>152400</xdr:rowOff>
        </xdr:from>
        <xdr:to>
          <xdr:col>4</xdr:col>
          <xdr:colOff>1047750</xdr:colOff>
          <xdr:row>5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Salida de Campo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457200</xdr:rowOff>
        </xdr:from>
        <xdr:to>
          <xdr:col>1</xdr:col>
          <xdr:colOff>638175</xdr:colOff>
          <xdr:row>9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Aéreo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</xdr:row>
          <xdr:rowOff>466725</xdr:rowOff>
        </xdr:from>
        <xdr:to>
          <xdr:col>2</xdr:col>
          <xdr:colOff>714375</xdr:colOff>
          <xdr:row>9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Terrestre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</xdr:row>
          <xdr:rowOff>466725</xdr:rowOff>
        </xdr:from>
        <xdr:to>
          <xdr:col>3</xdr:col>
          <xdr:colOff>666750</xdr:colOff>
          <xdr:row>9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Congreso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171450</xdr:rowOff>
        </xdr:from>
        <xdr:to>
          <xdr:col>4</xdr:col>
          <xdr:colOff>1038225</xdr:colOff>
          <xdr:row>9</xdr:row>
          <xdr:rowOff>57150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Salida de Campo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600074</xdr:colOff>
      <xdr:row>0</xdr:row>
      <xdr:rowOff>800100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800099" cy="771525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28576</xdr:rowOff>
    </xdr:from>
    <xdr:to>
      <xdr:col>1</xdr:col>
      <xdr:colOff>523874</xdr:colOff>
      <xdr:row>0</xdr:row>
      <xdr:rowOff>790576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8576"/>
          <a:ext cx="800099" cy="76200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47626</xdr:rowOff>
    </xdr:from>
    <xdr:to>
      <xdr:col>2</xdr:col>
      <xdr:colOff>47624</xdr:colOff>
      <xdr:row>0</xdr:row>
      <xdr:rowOff>857250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47626"/>
          <a:ext cx="800099" cy="809624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</xdr:row>
          <xdr:rowOff>695325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Técnico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</xdr:row>
          <xdr:rowOff>695325</xdr:rowOff>
        </xdr:from>
        <xdr:to>
          <xdr:col>2</xdr:col>
          <xdr:colOff>647700</xdr:colOff>
          <xdr:row>4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Egresado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</xdr:row>
          <xdr:rowOff>695325</xdr:rowOff>
        </xdr:from>
        <xdr:to>
          <xdr:col>3</xdr:col>
          <xdr:colOff>647700</xdr:colOff>
          <xdr:row>4</xdr:row>
          <xdr:rowOff>19050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Asistente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695325</xdr:rowOff>
        </xdr:from>
        <xdr:to>
          <xdr:col>2</xdr:col>
          <xdr:colOff>9525</xdr:colOff>
          <xdr:row>5</xdr:row>
          <xdr:rowOff>19050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Técnico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</xdr:row>
          <xdr:rowOff>695325</xdr:rowOff>
        </xdr:from>
        <xdr:to>
          <xdr:col>2</xdr:col>
          <xdr:colOff>647700</xdr:colOff>
          <xdr:row>5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Egresado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695325</xdr:rowOff>
        </xdr:from>
        <xdr:to>
          <xdr:col>3</xdr:col>
          <xdr:colOff>647700</xdr:colOff>
          <xdr:row>5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Asistente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695325</xdr:rowOff>
        </xdr:from>
        <xdr:to>
          <xdr:col>2</xdr:col>
          <xdr:colOff>9525</xdr:colOff>
          <xdr:row>6</xdr:row>
          <xdr:rowOff>19050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Técnico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695325</xdr:rowOff>
        </xdr:from>
        <xdr:to>
          <xdr:col>2</xdr:col>
          <xdr:colOff>647700</xdr:colOff>
          <xdr:row>6</xdr:row>
          <xdr:rowOff>19050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Egresado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695325</xdr:rowOff>
        </xdr:from>
        <xdr:to>
          <xdr:col>3</xdr:col>
          <xdr:colOff>647700</xdr:colOff>
          <xdr:row>6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Asistente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695325</xdr:rowOff>
        </xdr:from>
        <xdr:to>
          <xdr:col>2</xdr:col>
          <xdr:colOff>9525</xdr:colOff>
          <xdr:row>7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Técnico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695325</xdr:rowOff>
        </xdr:from>
        <xdr:to>
          <xdr:col>2</xdr:col>
          <xdr:colOff>647700</xdr:colOff>
          <xdr:row>7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Egresado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</xdr:row>
          <xdr:rowOff>695325</xdr:rowOff>
        </xdr:from>
        <xdr:to>
          <xdr:col>3</xdr:col>
          <xdr:colOff>647700</xdr:colOff>
          <xdr:row>7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C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Asistente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3</xdr:col>
      <xdr:colOff>28575</xdr:colOff>
      <xdr:row>0</xdr:row>
      <xdr:rowOff>1457325</xdr:rowOff>
    </xdr:to>
    <xdr:grpSp>
      <xdr:nvGrpSpPr>
        <xdr:cNvPr id="11" name="Grupo 10"/>
        <xdr:cNvGrpSpPr/>
      </xdr:nvGrpSpPr>
      <xdr:grpSpPr>
        <a:xfrm>
          <a:off x="41148" y="0"/>
          <a:ext cx="6311304" cy="1411224"/>
          <a:chOff x="0" y="0"/>
          <a:chExt cx="7438390" cy="2775712"/>
        </a:xfrm>
      </xdr:grpSpPr>
      <xdr:pic>
        <xdr:nvPicPr>
          <xdr:cNvPr id="12" name="Imagen 1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7438390" cy="209378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13" name="Rectángulo 12"/>
          <xdr:cNvSpPr>
            <a:spLocks/>
          </xdr:cNvSpPr>
        </xdr:nvSpPr>
        <xdr:spPr>
          <a:xfrm>
            <a:off x="16625" y="99719"/>
            <a:ext cx="1671178" cy="2675439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vert270" wrap="square" lIns="182880" tIns="45720" rIns="18288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EC" sz="1100" spc="75">
                <a:solidFill>
                  <a:srgbClr val="FFFFFF"/>
                </a:solidFill>
                <a:effectLst>
                  <a:outerShdw blurRad="50800" dist="50800" dir="5400000" sx="0" sy="0" algn="ctr">
                    <a:schemeClr val="accent5">
                      <a:lumMod val="60000"/>
                      <a:lumOff val="40000"/>
                    </a:schemeClr>
                  </a:outerShdw>
                </a:effectLst>
                <a:latin typeface="Calibri Light" panose="020F03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EC" sz="1100" spc="75">
              <a:solidFill>
                <a:srgbClr val="5A5A5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Rectángulo 13"/>
          <xdr:cNvSpPr/>
        </xdr:nvSpPr>
        <xdr:spPr>
          <a:xfrm>
            <a:off x="415636" y="1994321"/>
            <a:ext cx="6915496" cy="781391"/>
          </a:xfrm>
          <a:prstGeom prst="rect">
            <a:avLst/>
          </a:prstGeom>
          <a:solidFill>
            <a:srgbClr val="0070C0">
              <a:alpha val="50000"/>
            </a:srgb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EC"/>
          </a:p>
        </xdr:txBody>
      </xdr:sp>
      <xdr:sp macro="" textlink="">
        <xdr:nvSpPr>
          <xdr:cNvPr id="15" name="Cuadro de texto 2"/>
          <xdr:cNvSpPr txBox="1">
            <a:spLocks noChangeArrowheads="1"/>
          </xdr:cNvSpPr>
        </xdr:nvSpPr>
        <xdr:spPr bwMode="auto">
          <a:xfrm>
            <a:off x="2272665" y="2012431"/>
            <a:ext cx="4848225" cy="5608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EC" sz="1800">
                <a:ln>
                  <a:noFill/>
                </a:ln>
                <a:solidFill>
                  <a:srgbClr val="002060"/>
                </a:soli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PRESUPUESTO</a:t>
            </a:r>
            <a:r>
              <a:rPr lang="es-EC" sz="1800" baseline="0">
                <a:ln>
                  <a:noFill/>
                </a:ln>
                <a:solidFill>
                  <a:srgbClr val="002060"/>
                </a:soli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REFERENCIAL</a:t>
            </a:r>
            <a:endParaRPr lang="es-EC" sz="1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pic>
        <xdr:nvPicPr>
          <xdr:cNvPr id="17" name="Imagen 1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03" y="503823"/>
            <a:ext cx="1430208" cy="1981618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733426</xdr:colOff>
      <xdr:row>0</xdr:row>
      <xdr:rowOff>0</xdr:rowOff>
    </xdr:from>
    <xdr:to>
      <xdr:col>9</xdr:col>
      <xdr:colOff>123826</xdr:colOff>
      <xdr:row>12</xdr:row>
      <xdr:rowOff>180974</xdr:rowOff>
    </xdr:to>
    <xdr:grpSp>
      <xdr:nvGrpSpPr>
        <xdr:cNvPr id="23" name="Grupo 22"/>
        <xdr:cNvGrpSpPr/>
      </xdr:nvGrpSpPr>
      <xdr:grpSpPr>
        <a:xfrm>
          <a:off x="733426" y="0"/>
          <a:ext cx="8686800" cy="2466974"/>
          <a:chOff x="0" y="0"/>
          <a:chExt cx="7438390" cy="2775712"/>
        </a:xfrm>
      </xdr:grpSpPr>
      <xdr:pic>
        <xdr:nvPicPr>
          <xdr:cNvPr id="24" name="Imagen 2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7438390" cy="209378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sp macro="" textlink="">
        <xdr:nvSpPr>
          <xdr:cNvPr id="25" name="Rectángulo 24"/>
          <xdr:cNvSpPr>
            <a:spLocks/>
          </xdr:cNvSpPr>
        </xdr:nvSpPr>
        <xdr:spPr>
          <a:xfrm>
            <a:off x="16625" y="99718"/>
            <a:ext cx="1717271" cy="2675439"/>
          </a:xfrm>
          <a:prstGeom prst="rect">
            <a:avLst/>
          </a:prstGeom>
          <a:solidFill>
            <a:schemeClr val="accent5">
              <a:lumMod val="50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vert270" wrap="square" lIns="182880" tIns="45720" rIns="18288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EC" sz="1100" spc="75">
                <a:solidFill>
                  <a:srgbClr val="FFFFFF"/>
                </a:solidFill>
                <a:effectLst>
                  <a:outerShdw blurRad="50800" dist="50800" dir="5400000" sx="0" sy="0" algn="ctr">
                    <a:schemeClr val="accent5">
                      <a:lumMod val="60000"/>
                      <a:lumOff val="40000"/>
                    </a:schemeClr>
                  </a:outerShdw>
                </a:effectLst>
                <a:latin typeface="Calibri Light" panose="020F03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 </a:t>
            </a:r>
            <a:endParaRPr lang="es-EC" sz="1100" spc="75">
              <a:solidFill>
                <a:srgbClr val="5A5A5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Rectángulo 25"/>
          <xdr:cNvSpPr/>
        </xdr:nvSpPr>
        <xdr:spPr>
          <a:xfrm>
            <a:off x="415636" y="1994321"/>
            <a:ext cx="6915496" cy="781391"/>
          </a:xfrm>
          <a:prstGeom prst="rect">
            <a:avLst/>
          </a:prstGeom>
          <a:solidFill>
            <a:srgbClr val="0070C0">
              <a:alpha val="50000"/>
            </a:srgbClr>
          </a:solidFill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s-EC"/>
          </a:p>
        </xdr:txBody>
      </xdr:sp>
      <xdr:sp macro="" textlink="">
        <xdr:nvSpPr>
          <xdr:cNvPr id="27" name="Cuadro de texto 2"/>
          <xdr:cNvSpPr txBox="1">
            <a:spLocks noChangeArrowheads="1"/>
          </xdr:cNvSpPr>
        </xdr:nvSpPr>
        <xdr:spPr bwMode="auto">
          <a:xfrm>
            <a:off x="2272665" y="2086449"/>
            <a:ext cx="4848225" cy="5608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07000"/>
              </a:lnSpc>
              <a:spcAft>
                <a:spcPts val="0"/>
              </a:spcAft>
            </a:pPr>
            <a:r>
              <a:rPr lang="es-EC" sz="2800">
                <a:ln>
                  <a:noFill/>
                </a:ln>
                <a:solidFill>
                  <a:srgbClr val="002060"/>
                </a:soli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TABLA</a:t>
            </a:r>
            <a:r>
              <a:rPr lang="es-EC" sz="2800" baseline="0">
                <a:ln>
                  <a:noFill/>
                </a:ln>
                <a:solidFill>
                  <a:srgbClr val="002060"/>
                </a:solidFill>
                <a:effectLst>
                  <a:outerShdw blurRad="38100" dist="19050" dir="2700000" algn="tl">
                    <a:schemeClr val="dk1">
                      <a:alpha val="40000"/>
                    </a:schemeClr>
                  </a:outerShdw>
                </a:effectLst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DE COSTOS REFERENCIALES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8" name="Cuadro de texto 1"/>
          <xdr:cNvSpPr txBox="1"/>
        </xdr:nvSpPr>
        <xdr:spPr>
          <a:xfrm>
            <a:off x="522316" y="2098406"/>
            <a:ext cx="1135379" cy="533486"/>
          </a:xfrm>
          <a:prstGeom prst="rect">
            <a:avLst/>
          </a:prstGeom>
          <a:noFill/>
          <a:ln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EC" sz="2800" b="1" spc="50">
                <a:ln>
                  <a:noFill/>
                </a:ln>
                <a:solidFill>
                  <a:srgbClr val="E7E6E6"/>
                </a:solidFill>
                <a:effectLst>
                  <a:outerShdw blurRad="63500" dist="50800" dir="13500000" sx="0" sy="0">
                    <a:srgbClr val="000000">
                      <a:alpha val="50000"/>
                    </a:srgbClr>
                  </a:outerShdw>
                </a:effectLst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2018</a:t>
            </a:r>
            <a:endParaRPr lang="es-EC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pic>
        <xdr:nvPicPr>
          <xdr:cNvPr id="29" name="Imagen 2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56115" y="642258"/>
            <a:ext cx="1230867" cy="1642972"/>
          </a:xfrm>
          <a:prstGeom prst="ellipse">
            <a:avLst/>
          </a:prstGeom>
          <a:ln>
            <a:noFill/>
          </a:ln>
          <a:effectLst>
            <a:softEdge rad="112500"/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18" Type="http://schemas.openxmlformats.org/officeDocument/2006/relationships/ctrlProp" Target="../ctrlProps/ctrlProp2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17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3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5" Type="http://schemas.openxmlformats.org/officeDocument/2006/relationships/ctrlProp" Target="../ctrlProps/ctrlProp22.xml"/><Relationship Id="rId10" Type="http://schemas.openxmlformats.org/officeDocument/2006/relationships/ctrlProp" Target="../ctrlProps/ctrlProp17.xml"/><Relationship Id="rId19" Type="http://schemas.openxmlformats.org/officeDocument/2006/relationships/ctrlProp" Target="../ctrlProps/ctrlProp26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trlProp" Target="../ctrlProps/ctrlProp2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2" Type="http://schemas.openxmlformats.org/officeDocument/2006/relationships/drawing" Target="../drawings/drawing5.xml"/><Relationship Id="rId16" Type="http://schemas.openxmlformats.org/officeDocument/2006/relationships/comments" Target="../comments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hD">
    <tabColor theme="8" tint="0.39997558519241921"/>
    <pageSetUpPr fitToPage="1"/>
  </sheetPr>
  <dimension ref="A1:J27"/>
  <sheetViews>
    <sheetView zoomScaleNormal="100" zoomScaleSheetLayoutView="120" workbookViewId="0">
      <selection activeCell="F13" sqref="F13"/>
    </sheetView>
  </sheetViews>
  <sheetFormatPr baseColWidth="10" defaultRowHeight="15"/>
  <cols>
    <col min="1" max="1" width="5.7109375" style="1" bestFit="1" customWidth="1"/>
    <col min="2" max="2" width="21.85546875" bestFit="1" customWidth="1"/>
    <col min="3" max="3" width="36.7109375" bestFit="1" customWidth="1"/>
    <col min="6" max="6" width="20.28515625" style="1" bestFit="1" customWidth="1"/>
    <col min="7" max="7" width="19.5703125" style="1" bestFit="1" customWidth="1"/>
    <col min="8" max="8" width="13.5703125" bestFit="1" customWidth="1"/>
    <col min="9" max="9" width="17.7109375" bestFit="1" customWidth="1"/>
    <col min="10" max="10" width="14.140625" bestFit="1" customWidth="1"/>
  </cols>
  <sheetData>
    <row r="1" spans="1:10" ht="68.25" customHeight="1" thickTop="1">
      <c r="A1" s="54" t="s">
        <v>13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ht="18.75">
      <c r="A2" s="4" t="s">
        <v>14</v>
      </c>
      <c r="B2" s="43" t="s">
        <v>2</v>
      </c>
      <c r="C2" s="43" t="s">
        <v>1</v>
      </c>
      <c r="D2" s="51" t="s">
        <v>3</v>
      </c>
      <c r="E2" s="51"/>
      <c r="F2" s="43" t="s">
        <v>4</v>
      </c>
      <c r="G2" s="43" t="s">
        <v>57</v>
      </c>
      <c r="H2" s="43" t="s">
        <v>5</v>
      </c>
      <c r="I2" s="43" t="s">
        <v>6</v>
      </c>
      <c r="J2" s="47" t="s">
        <v>7</v>
      </c>
    </row>
    <row r="3" spans="1:10">
      <c r="A3" s="10">
        <v>1</v>
      </c>
      <c r="B3" s="11" t="s">
        <v>0</v>
      </c>
      <c r="C3" s="5"/>
      <c r="D3" s="46"/>
      <c r="E3" s="46"/>
      <c r="F3" s="46">
        <v>0</v>
      </c>
      <c r="G3" s="46">
        <v>0</v>
      </c>
      <c r="H3" s="6">
        <v>0</v>
      </c>
      <c r="I3" s="6">
        <f>(F3*4*H3)</f>
        <v>0</v>
      </c>
      <c r="J3" s="8">
        <f>(G3*I3)</f>
        <v>0</v>
      </c>
    </row>
    <row r="4" spans="1:10">
      <c r="A4" s="10">
        <v>2</v>
      </c>
      <c r="B4" s="11" t="s">
        <v>8</v>
      </c>
      <c r="C4" s="5"/>
      <c r="D4" s="46"/>
      <c r="E4" s="46"/>
      <c r="F4" s="46">
        <v>0</v>
      </c>
      <c r="G4" s="46">
        <v>0</v>
      </c>
      <c r="H4" s="6">
        <v>0</v>
      </c>
      <c r="I4" s="6">
        <f t="shared" ref="I4:I7" si="0">(F4*4*H4)</f>
        <v>0</v>
      </c>
      <c r="J4" s="8">
        <f t="shared" ref="J4:J7" si="1">(G4*I4)</f>
        <v>0</v>
      </c>
    </row>
    <row r="5" spans="1:10">
      <c r="A5" s="10">
        <v>3</v>
      </c>
      <c r="B5" s="11" t="s">
        <v>9</v>
      </c>
      <c r="C5" s="5"/>
      <c r="D5" s="46"/>
      <c r="E5" s="46"/>
      <c r="F5" s="46">
        <v>0</v>
      </c>
      <c r="G5" s="46">
        <v>0</v>
      </c>
      <c r="H5" s="6">
        <v>0</v>
      </c>
      <c r="I5" s="6">
        <f t="shared" si="0"/>
        <v>0</v>
      </c>
      <c r="J5" s="8">
        <f t="shared" si="1"/>
        <v>0</v>
      </c>
    </row>
    <row r="6" spans="1:10">
      <c r="A6" s="10">
        <v>4</v>
      </c>
      <c r="B6" s="11" t="s">
        <v>10</v>
      </c>
      <c r="C6" s="5"/>
      <c r="D6" s="46"/>
      <c r="E6" s="46"/>
      <c r="F6" s="46">
        <v>0</v>
      </c>
      <c r="G6" s="46">
        <v>0</v>
      </c>
      <c r="H6" s="6">
        <v>0</v>
      </c>
      <c r="I6" s="6">
        <f t="shared" si="0"/>
        <v>0</v>
      </c>
      <c r="J6" s="8">
        <f t="shared" si="1"/>
        <v>0</v>
      </c>
    </row>
    <row r="7" spans="1:10">
      <c r="A7" s="10">
        <v>5</v>
      </c>
      <c r="B7" s="11" t="s">
        <v>11</v>
      </c>
      <c r="C7" s="5"/>
      <c r="D7" s="46"/>
      <c r="E7" s="46"/>
      <c r="F7" s="46">
        <v>0</v>
      </c>
      <c r="G7" s="46">
        <v>0</v>
      </c>
      <c r="H7" s="6">
        <v>0</v>
      </c>
      <c r="I7" s="6">
        <f t="shared" si="0"/>
        <v>0</v>
      </c>
      <c r="J7" s="8">
        <f t="shared" si="1"/>
        <v>0</v>
      </c>
    </row>
    <row r="8" spans="1:10" ht="19.5" thickBot="1">
      <c r="A8" s="52" t="s">
        <v>12</v>
      </c>
      <c r="B8" s="53"/>
      <c r="C8" s="53"/>
      <c r="D8" s="53"/>
      <c r="E8" s="53"/>
      <c r="F8" s="53"/>
      <c r="G8" s="53"/>
      <c r="H8" s="53"/>
      <c r="I8" s="53"/>
      <c r="J8" s="7">
        <f>SUM(J3:J7)</f>
        <v>0</v>
      </c>
    </row>
    <row r="9" spans="1:10" ht="15.75" thickTop="1">
      <c r="B9" s="2"/>
      <c r="C9" s="2"/>
      <c r="D9" s="2"/>
      <c r="E9" s="2"/>
      <c r="F9" s="3"/>
      <c r="G9" s="3"/>
      <c r="H9" s="2"/>
      <c r="I9" s="2"/>
      <c r="J9" s="2"/>
    </row>
    <row r="10" spans="1:10">
      <c r="B10" s="2"/>
      <c r="C10" s="2"/>
      <c r="D10" s="2"/>
      <c r="E10" s="2"/>
      <c r="F10" s="3"/>
      <c r="G10" s="3"/>
      <c r="H10" s="2"/>
      <c r="I10" s="2"/>
      <c r="J10" s="2"/>
    </row>
    <row r="11" spans="1:10">
      <c r="B11" s="2"/>
      <c r="C11" s="2"/>
      <c r="D11" s="2"/>
      <c r="E11" s="2"/>
      <c r="F11" s="3"/>
      <c r="G11" s="3"/>
      <c r="H11" s="2"/>
      <c r="I11" s="2"/>
      <c r="J11" s="2"/>
    </row>
    <row r="12" spans="1:10">
      <c r="B12" s="2"/>
      <c r="C12" s="2"/>
      <c r="D12" s="2"/>
      <c r="E12" s="2"/>
      <c r="F12" s="3"/>
      <c r="G12" s="3"/>
      <c r="H12" s="2"/>
      <c r="I12" s="2"/>
      <c r="J12" s="2"/>
    </row>
    <row r="13" spans="1:10">
      <c r="B13" s="2"/>
      <c r="C13" s="2"/>
      <c r="D13" s="2"/>
      <c r="E13" s="2"/>
      <c r="F13" s="3"/>
      <c r="G13" s="3"/>
      <c r="H13" s="2"/>
      <c r="I13" s="2"/>
      <c r="J13" s="2"/>
    </row>
    <row r="14" spans="1:10">
      <c r="B14" s="2"/>
      <c r="C14" s="2"/>
      <c r="D14" s="2"/>
      <c r="E14" s="2"/>
      <c r="F14" s="3"/>
      <c r="G14" s="3"/>
      <c r="H14" s="2"/>
      <c r="I14" s="2"/>
      <c r="J14" s="2"/>
    </row>
    <row r="15" spans="1:10">
      <c r="B15" s="2"/>
      <c r="C15" s="2"/>
      <c r="D15" s="2"/>
      <c r="E15" s="2"/>
      <c r="F15" s="3"/>
      <c r="G15" s="3"/>
      <c r="H15" s="2"/>
      <c r="I15" s="2"/>
      <c r="J15" s="2"/>
    </row>
    <row r="16" spans="1:10">
      <c r="B16" s="2"/>
      <c r="C16" s="2"/>
      <c r="D16" s="2"/>
      <c r="E16" s="2"/>
      <c r="F16" s="3"/>
      <c r="G16" s="3"/>
      <c r="H16" s="2"/>
      <c r="I16" s="2"/>
      <c r="J16" s="2"/>
    </row>
    <row r="17" spans="2:10">
      <c r="B17" s="2"/>
      <c r="C17" s="2"/>
      <c r="D17" s="2"/>
      <c r="E17" s="2"/>
      <c r="F17" s="3"/>
      <c r="G17" s="3"/>
      <c r="H17" s="2"/>
      <c r="I17" s="2"/>
      <c r="J17" s="2"/>
    </row>
    <row r="18" spans="2:10">
      <c r="B18" s="2"/>
      <c r="C18" s="2"/>
      <c r="D18" s="2"/>
      <c r="E18" s="2"/>
      <c r="F18" s="3"/>
      <c r="G18" s="3"/>
      <c r="H18" s="2"/>
      <c r="I18" s="2"/>
      <c r="J18" s="2"/>
    </row>
    <row r="19" spans="2:10">
      <c r="B19" s="2"/>
      <c r="C19" s="2"/>
      <c r="D19" s="2"/>
      <c r="E19" s="2"/>
      <c r="F19" s="3"/>
      <c r="G19" s="3"/>
      <c r="H19" s="2"/>
      <c r="I19" s="2"/>
      <c r="J19" s="2"/>
    </row>
    <row r="20" spans="2:10">
      <c r="B20" s="2"/>
      <c r="C20" s="2"/>
      <c r="D20" s="2"/>
      <c r="E20" s="2"/>
      <c r="F20" s="3"/>
      <c r="G20" s="3"/>
      <c r="H20" s="2"/>
      <c r="I20" s="2"/>
      <c r="J20" s="2"/>
    </row>
    <row r="21" spans="2:10">
      <c r="B21" s="2"/>
      <c r="C21" s="2"/>
      <c r="D21" s="2"/>
      <c r="E21" s="2"/>
      <c r="F21" s="3"/>
      <c r="G21" s="3"/>
      <c r="H21" s="2"/>
      <c r="I21" s="2"/>
      <c r="J21" s="2"/>
    </row>
    <row r="22" spans="2:10">
      <c r="B22" s="2"/>
      <c r="C22" s="2"/>
      <c r="D22" s="2"/>
      <c r="E22" s="2"/>
      <c r="F22" s="3"/>
      <c r="G22" s="3"/>
      <c r="H22" s="2"/>
      <c r="I22" s="2"/>
      <c r="J22" s="2"/>
    </row>
    <row r="23" spans="2:10">
      <c r="B23" s="2"/>
      <c r="C23" s="2"/>
      <c r="D23" s="2"/>
      <c r="E23" s="2"/>
      <c r="F23" s="3"/>
      <c r="G23" s="3"/>
      <c r="H23" s="2"/>
      <c r="I23" s="2"/>
      <c r="J23" s="2"/>
    </row>
    <row r="24" spans="2:10">
      <c r="B24" s="2"/>
      <c r="C24" s="2"/>
      <c r="D24" s="2"/>
      <c r="E24" s="2"/>
      <c r="F24" s="3"/>
      <c r="G24" s="3"/>
      <c r="H24" s="2"/>
      <c r="I24" s="2"/>
      <c r="J24" s="2"/>
    </row>
    <row r="25" spans="2:10">
      <c r="B25" s="2"/>
      <c r="C25" s="2"/>
      <c r="D25" s="2"/>
      <c r="E25" s="2"/>
      <c r="F25" s="3"/>
      <c r="G25" s="3"/>
      <c r="H25" s="2"/>
      <c r="I25" s="2"/>
      <c r="J25" s="2"/>
    </row>
    <row r="26" spans="2:10">
      <c r="B26" s="2"/>
      <c r="C26" s="2"/>
      <c r="D26" s="2"/>
      <c r="E26" s="2"/>
      <c r="F26" s="3"/>
      <c r="G26" s="3"/>
      <c r="H26" s="2"/>
      <c r="I26" s="2"/>
      <c r="J26" s="2"/>
    </row>
    <row r="27" spans="2:10">
      <c r="B27" s="2"/>
      <c r="C27" s="2"/>
      <c r="D27" s="2"/>
      <c r="E27" s="2"/>
      <c r="F27" s="3"/>
      <c r="G27" s="3"/>
      <c r="H27" s="2"/>
      <c r="I27" s="2"/>
      <c r="J27" s="2"/>
    </row>
  </sheetData>
  <mergeCells count="3">
    <mergeCell ref="D2:E2"/>
    <mergeCell ref="A8:I8"/>
    <mergeCell ref="A1:J1"/>
  </mergeCells>
  <pageMargins left="0.7" right="0.7" top="0.75" bottom="0.75" header="0.3" footer="0.3"/>
  <pageSetup paperSize="9" scale="7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2</xdr:row>
                    <xdr:rowOff>0</xdr:rowOff>
                  </from>
                  <to>
                    <xdr:col>3</xdr:col>
                    <xdr:colOff>723900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76200</xdr:colOff>
                    <xdr:row>2</xdr:row>
                    <xdr:rowOff>0</xdr:rowOff>
                  </from>
                  <to>
                    <xdr:col>4</xdr:col>
                    <xdr:colOff>695325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104775</xdr:colOff>
                    <xdr:row>3</xdr:row>
                    <xdr:rowOff>0</xdr:rowOff>
                  </from>
                  <to>
                    <xdr:col>3</xdr:col>
                    <xdr:colOff>723900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76200</xdr:colOff>
                    <xdr:row>3</xdr:row>
                    <xdr:rowOff>0</xdr:rowOff>
                  </from>
                  <to>
                    <xdr:col>4</xdr:col>
                    <xdr:colOff>695325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104775</xdr:colOff>
                    <xdr:row>4</xdr:row>
                    <xdr:rowOff>0</xdr:rowOff>
                  </from>
                  <to>
                    <xdr:col>3</xdr:col>
                    <xdr:colOff>723900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76200</xdr:colOff>
                    <xdr:row>4</xdr:row>
                    <xdr:rowOff>0</xdr:rowOff>
                  </from>
                  <to>
                    <xdr:col>4</xdr:col>
                    <xdr:colOff>695325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104775</xdr:colOff>
                    <xdr:row>5</xdr:row>
                    <xdr:rowOff>0</xdr:rowOff>
                  </from>
                  <to>
                    <xdr:col>3</xdr:col>
                    <xdr:colOff>723900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76200</xdr:colOff>
                    <xdr:row>5</xdr:row>
                    <xdr:rowOff>0</xdr:rowOff>
                  </from>
                  <to>
                    <xdr:col>4</xdr:col>
                    <xdr:colOff>695325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104775</xdr:colOff>
                    <xdr:row>6</xdr:row>
                    <xdr:rowOff>0</xdr:rowOff>
                  </from>
                  <to>
                    <xdr:col>3</xdr:col>
                    <xdr:colOff>723900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76200</xdr:colOff>
                    <xdr:row>6</xdr:row>
                    <xdr:rowOff>0</xdr:rowOff>
                  </from>
                  <to>
                    <xdr:col>4</xdr:col>
                    <xdr:colOff>695325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J19"/>
  <sheetViews>
    <sheetView workbookViewId="0">
      <selection activeCell="I4" sqref="I4"/>
    </sheetView>
  </sheetViews>
  <sheetFormatPr baseColWidth="10" defaultRowHeight="15"/>
  <cols>
    <col min="1" max="1" width="5.7109375" style="1" bestFit="1" customWidth="1"/>
    <col min="2" max="2" width="11" customWidth="1"/>
    <col min="3" max="3" width="14.28515625" customWidth="1"/>
    <col min="4" max="4" width="11.28515625" customWidth="1"/>
    <col min="5" max="5" width="15.85546875" customWidth="1"/>
    <col min="6" max="6" width="25" customWidth="1"/>
    <col min="7" max="7" width="15.85546875" style="1" customWidth="1"/>
    <col min="8" max="8" width="12.85546875" style="1" customWidth="1"/>
    <col min="9" max="9" width="15.7109375" customWidth="1"/>
    <col min="10" max="10" width="14.85546875" customWidth="1"/>
  </cols>
  <sheetData>
    <row r="1" spans="1:10" ht="66" customHeight="1" thickTop="1">
      <c r="A1" s="54" t="s">
        <v>15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ht="21">
      <c r="A2" s="61" t="s">
        <v>16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ht="37.5">
      <c r="A3" s="17" t="s">
        <v>14</v>
      </c>
      <c r="B3" s="59" t="s">
        <v>17</v>
      </c>
      <c r="C3" s="60"/>
      <c r="D3" s="59" t="s">
        <v>22</v>
      </c>
      <c r="E3" s="60"/>
      <c r="F3" s="16" t="s">
        <v>18</v>
      </c>
      <c r="G3" s="16" t="s">
        <v>19</v>
      </c>
      <c r="H3" s="16" t="s">
        <v>20</v>
      </c>
      <c r="I3" s="16" t="s">
        <v>21</v>
      </c>
      <c r="J3" s="20" t="s">
        <v>7</v>
      </c>
    </row>
    <row r="4" spans="1:10">
      <c r="A4" s="21">
        <v>1</v>
      </c>
      <c r="B4" s="22"/>
      <c r="C4" s="22"/>
      <c r="D4" s="22"/>
      <c r="E4" s="22"/>
      <c r="F4" s="50"/>
      <c r="G4" s="23"/>
      <c r="H4" s="23"/>
      <c r="I4" s="24">
        <v>10</v>
      </c>
      <c r="J4" s="27">
        <f>(G4*H4*I4)</f>
        <v>0</v>
      </c>
    </row>
    <row r="5" spans="1:10">
      <c r="A5" s="21">
        <v>2</v>
      </c>
      <c r="B5" s="22"/>
      <c r="C5" s="22"/>
      <c r="D5" s="22"/>
      <c r="E5" s="22"/>
      <c r="F5" s="50"/>
      <c r="G5" s="23"/>
      <c r="H5" s="23"/>
      <c r="I5" s="24">
        <v>10</v>
      </c>
      <c r="J5" s="27">
        <f>(G5*H5*I5)</f>
        <v>0</v>
      </c>
    </row>
    <row r="6" spans="1:10" ht="21">
      <c r="A6" s="64" t="s">
        <v>23</v>
      </c>
      <c r="B6" s="65"/>
      <c r="C6" s="65"/>
      <c r="D6" s="65"/>
      <c r="E6" s="65"/>
      <c r="F6" s="65"/>
      <c r="G6" s="65"/>
      <c r="H6" s="65"/>
      <c r="I6" s="65"/>
      <c r="J6" s="66"/>
    </row>
    <row r="7" spans="1:10" ht="37.5">
      <c r="A7" s="17" t="s">
        <v>14</v>
      </c>
      <c r="B7" s="59" t="s">
        <v>24</v>
      </c>
      <c r="C7" s="60"/>
      <c r="D7" s="59" t="s">
        <v>22</v>
      </c>
      <c r="E7" s="60"/>
      <c r="F7" s="16" t="s">
        <v>18</v>
      </c>
      <c r="G7" s="16" t="s">
        <v>19</v>
      </c>
      <c r="H7" s="59" t="s">
        <v>25</v>
      </c>
      <c r="I7" s="60"/>
      <c r="J7" s="20" t="s">
        <v>7</v>
      </c>
    </row>
    <row r="8" spans="1:10">
      <c r="A8" s="21">
        <v>3</v>
      </c>
      <c r="B8" s="22"/>
      <c r="C8" s="22"/>
      <c r="D8" s="22"/>
      <c r="E8" s="22"/>
      <c r="F8" s="49" t="s">
        <v>68</v>
      </c>
      <c r="G8" s="23">
        <v>2</v>
      </c>
      <c r="H8" s="57">
        <v>54</v>
      </c>
      <c r="I8" s="58"/>
      <c r="J8" s="27">
        <f>(G8*H8)</f>
        <v>108</v>
      </c>
    </row>
    <row r="9" spans="1:10">
      <c r="A9" s="21">
        <v>4</v>
      </c>
      <c r="B9" s="22"/>
      <c r="C9" s="22"/>
      <c r="D9" s="22"/>
      <c r="E9" s="22"/>
      <c r="F9" s="49" t="s">
        <v>69</v>
      </c>
      <c r="G9" s="23">
        <v>2</v>
      </c>
      <c r="H9" s="57">
        <v>84</v>
      </c>
      <c r="I9" s="58"/>
      <c r="J9" s="27">
        <f>(G9*H9)</f>
        <v>168</v>
      </c>
    </row>
    <row r="10" spans="1:10" ht="19.5" thickBot="1">
      <c r="A10" s="52" t="s">
        <v>26</v>
      </c>
      <c r="B10" s="53"/>
      <c r="C10" s="53"/>
      <c r="D10" s="53"/>
      <c r="E10" s="53"/>
      <c r="F10" s="53"/>
      <c r="G10" s="53"/>
      <c r="H10" s="53"/>
      <c r="I10" s="53"/>
      <c r="J10" s="7">
        <f>SUM(J4+J5+J8+J9)</f>
        <v>276</v>
      </c>
    </row>
    <row r="11" spans="1:10" ht="15.75" thickTop="1">
      <c r="J11" s="15"/>
    </row>
    <row r="12" spans="1:10">
      <c r="J12" s="15"/>
    </row>
    <row r="13" spans="1:10">
      <c r="J13" s="15"/>
    </row>
    <row r="14" spans="1:10">
      <c r="J14" s="15"/>
    </row>
    <row r="15" spans="1:10">
      <c r="J15" s="15"/>
    </row>
    <row r="16" spans="1:10">
      <c r="J16" s="15"/>
    </row>
    <row r="17" spans="10:10">
      <c r="J17" s="15"/>
    </row>
    <row r="18" spans="10:10">
      <c r="J18" s="15"/>
    </row>
    <row r="19" spans="10:10">
      <c r="J19" s="15"/>
    </row>
  </sheetData>
  <mergeCells count="11">
    <mergeCell ref="H8:I8"/>
    <mergeCell ref="H9:I9"/>
    <mergeCell ref="A10:I10"/>
    <mergeCell ref="A1:J1"/>
    <mergeCell ref="D3:E3"/>
    <mergeCell ref="A2:J2"/>
    <mergeCell ref="B3:C3"/>
    <mergeCell ref="A6:J6"/>
    <mergeCell ref="B7:C7"/>
    <mergeCell ref="D7:E7"/>
    <mergeCell ref="H7:I7"/>
  </mergeCells>
  <pageMargins left="0.7" right="0.7" top="0.75" bottom="0.75" header="0.3" footer="0.3"/>
  <pageSetup paperSize="9" scale="9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2</xdr:row>
                    <xdr:rowOff>466725</xdr:rowOff>
                  </from>
                  <to>
                    <xdr:col>1</xdr:col>
                    <xdr:colOff>685800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2</xdr:row>
                    <xdr:rowOff>466725</xdr:rowOff>
                  </from>
                  <to>
                    <xdr:col>2</xdr:col>
                    <xdr:colOff>714375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2</xdr:row>
                    <xdr:rowOff>466725</xdr:rowOff>
                  </from>
                  <to>
                    <xdr:col>3</xdr:col>
                    <xdr:colOff>666750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4</xdr:col>
                    <xdr:colOff>19050</xdr:colOff>
                    <xdr:row>2</xdr:row>
                    <xdr:rowOff>438150</xdr:rowOff>
                  </from>
                  <to>
                    <xdr:col>4</xdr:col>
                    <xdr:colOff>1038225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104775</xdr:colOff>
                    <xdr:row>6</xdr:row>
                    <xdr:rowOff>457200</xdr:rowOff>
                  </from>
                  <to>
                    <xdr:col>1</xdr:col>
                    <xdr:colOff>638175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2</xdr:col>
                    <xdr:colOff>95250</xdr:colOff>
                    <xdr:row>6</xdr:row>
                    <xdr:rowOff>466725</xdr:rowOff>
                  </from>
                  <to>
                    <xdr:col>2</xdr:col>
                    <xdr:colOff>714375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3</xdr:col>
                    <xdr:colOff>47625</xdr:colOff>
                    <xdr:row>6</xdr:row>
                    <xdr:rowOff>466725</xdr:rowOff>
                  </from>
                  <to>
                    <xdr:col>3</xdr:col>
                    <xdr:colOff>666750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438150</xdr:rowOff>
                  </from>
                  <to>
                    <xdr:col>4</xdr:col>
                    <xdr:colOff>1038225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3</xdr:row>
                    <xdr:rowOff>180975</xdr:rowOff>
                  </from>
                  <to>
                    <xdr:col>1</xdr:col>
                    <xdr:colOff>695325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</xdr:col>
                    <xdr:colOff>104775</xdr:colOff>
                    <xdr:row>3</xdr:row>
                    <xdr:rowOff>180975</xdr:rowOff>
                  </from>
                  <to>
                    <xdr:col>2</xdr:col>
                    <xdr:colOff>723900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180975</xdr:rowOff>
                  </from>
                  <to>
                    <xdr:col>3</xdr:col>
                    <xdr:colOff>676275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3</xdr:row>
                    <xdr:rowOff>152400</xdr:rowOff>
                  </from>
                  <to>
                    <xdr:col>4</xdr:col>
                    <xdr:colOff>1047750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457200</xdr:rowOff>
                  </from>
                  <to>
                    <xdr:col>1</xdr:col>
                    <xdr:colOff>638175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2</xdr:col>
                    <xdr:colOff>95250</xdr:colOff>
                    <xdr:row>7</xdr:row>
                    <xdr:rowOff>466725</xdr:rowOff>
                  </from>
                  <to>
                    <xdr:col>2</xdr:col>
                    <xdr:colOff>714375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3</xdr:col>
                    <xdr:colOff>47625</xdr:colOff>
                    <xdr:row>7</xdr:row>
                    <xdr:rowOff>466725</xdr:rowOff>
                  </from>
                  <to>
                    <xdr:col>3</xdr:col>
                    <xdr:colOff>666750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171450</xdr:rowOff>
                  </from>
                  <to>
                    <xdr:col>4</xdr:col>
                    <xdr:colOff>1038225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E19"/>
  <sheetViews>
    <sheetView workbookViewId="0">
      <selection activeCell="E3" sqref="E3"/>
    </sheetView>
  </sheetViews>
  <sheetFormatPr baseColWidth="10" defaultRowHeight="15"/>
  <cols>
    <col min="1" max="1" width="5.7109375" style="1" bestFit="1" customWidth="1"/>
    <col min="2" max="2" width="42.5703125" customWidth="1"/>
    <col min="3" max="3" width="11.42578125" style="9"/>
    <col min="4" max="4" width="19.28515625" customWidth="1"/>
    <col min="5" max="5" width="18.28515625" customWidth="1"/>
  </cols>
  <sheetData>
    <row r="1" spans="1:5" ht="67.5" customHeight="1" thickTop="1">
      <c r="A1" s="54" t="s">
        <v>27</v>
      </c>
      <c r="B1" s="55"/>
      <c r="C1" s="55"/>
      <c r="D1" s="55"/>
      <c r="E1" s="56"/>
    </row>
    <row r="2" spans="1:5" ht="21">
      <c r="A2" s="61" t="s">
        <v>30</v>
      </c>
      <c r="B2" s="62"/>
      <c r="C2" s="62"/>
      <c r="D2" s="62"/>
      <c r="E2" s="63"/>
    </row>
    <row r="3" spans="1:5" ht="18.75">
      <c r="A3" s="12" t="s">
        <v>14</v>
      </c>
      <c r="B3" s="13" t="s">
        <v>28</v>
      </c>
      <c r="C3" s="13" t="s">
        <v>29</v>
      </c>
      <c r="D3" s="13" t="s">
        <v>31</v>
      </c>
      <c r="E3" s="20" t="s">
        <v>7</v>
      </c>
    </row>
    <row r="4" spans="1:5">
      <c r="A4" s="25">
        <v>1</v>
      </c>
      <c r="B4" s="26"/>
      <c r="C4" s="28">
        <v>0</v>
      </c>
      <c r="D4" s="29">
        <v>0</v>
      </c>
      <c r="E4" s="30">
        <f>(C4*D4)</f>
        <v>0</v>
      </c>
    </row>
    <row r="5" spans="1:5">
      <c r="A5" s="25">
        <v>2</v>
      </c>
      <c r="B5" s="26"/>
      <c r="C5" s="28">
        <v>0</v>
      </c>
      <c r="D5" s="29">
        <v>0</v>
      </c>
      <c r="E5" s="30">
        <f t="shared" ref="E5:E9" si="0">(C5*D5)</f>
        <v>0</v>
      </c>
    </row>
    <row r="6" spans="1:5">
      <c r="A6" s="25">
        <v>3</v>
      </c>
      <c r="B6" s="26"/>
      <c r="C6" s="28">
        <v>0</v>
      </c>
      <c r="D6" s="29">
        <v>0</v>
      </c>
      <c r="E6" s="30">
        <f t="shared" si="0"/>
        <v>0</v>
      </c>
    </row>
    <row r="7" spans="1:5">
      <c r="A7" s="25">
        <v>4</v>
      </c>
      <c r="B7" s="26"/>
      <c r="C7" s="28">
        <v>0</v>
      </c>
      <c r="D7" s="29">
        <v>0</v>
      </c>
      <c r="E7" s="30">
        <f t="shared" si="0"/>
        <v>0</v>
      </c>
    </row>
    <row r="8" spans="1:5">
      <c r="A8" s="25">
        <v>5</v>
      </c>
      <c r="B8" s="26"/>
      <c r="C8" s="28">
        <v>0</v>
      </c>
      <c r="D8" s="29">
        <v>0</v>
      </c>
      <c r="E8" s="30">
        <f t="shared" si="0"/>
        <v>0</v>
      </c>
    </row>
    <row r="9" spans="1:5">
      <c r="A9" s="25">
        <v>6</v>
      </c>
      <c r="B9" s="26"/>
      <c r="C9" s="28">
        <v>0</v>
      </c>
      <c r="D9" s="29">
        <v>0</v>
      </c>
      <c r="E9" s="30">
        <f t="shared" si="0"/>
        <v>0</v>
      </c>
    </row>
    <row r="10" spans="1:5" ht="21">
      <c r="A10" s="61" t="s">
        <v>32</v>
      </c>
      <c r="B10" s="62"/>
      <c r="C10" s="62"/>
      <c r="D10" s="62"/>
      <c r="E10" s="63"/>
    </row>
    <row r="11" spans="1:5" ht="18.75">
      <c r="A11" s="12" t="s">
        <v>14</v>
      </c>
      <c r="B11" s="13" t="s">
        <v>33</v>
      </c>
      <c r="C11" s="13" t="s">
        <v>29</v>
      </c>
      <c r="D11" s="13" t="s">
        <v>31</v>
      </c>
      <c r="E11" s="20" t="s">
        <v>7</v>
      </c>
    </row>
    <row r="12" spans="1:5">
      <c r="A12" s="25">
        <v>1</v>
      </c>
      <c r="B12" s="26"/>
      <c r="C12" s="28">
        <v>0</v>
      </c>
      <c r="D12" s="29">
        <v>0</v>
      </c>
      <c r="E12" s="30">
        <f>(C12*D12)</f>
        <v>0</v>
      </c>
    </row>
    <row r="13" spans="1:5">
      <c r="A13" s="25">
        <v>2</v>
      </c>
      <c r="B13" s="26"/>
      <c r="C13" s="28">
        <v>0</v>
      </c>
      <c r="D13" s="29">
        <v>0</v>
      </c>
      <c r="E13" s="30">
        <f t="shared" ref="E13:E17" si="1">(C13*D13)</f>
        <v>0</v>
      </c>
    </row>
    <row r="14" spans="1:5">
      <c r="A14" s="25">
        <v>3</v>
      </c>
      <c r="B14" s="26"/>
      <c r="C14" s="28">
        <v>0</v>
      </c>
      <c r="D14" s="29">
        <v>0</v>
      </c>
      <c r="E14" s="30">
        <f t="shared" si="1"/>
        <v>0</v>
      </c>
    </row>
    <row r="15" spans="1:5">
      <c r="A15" s="25">
        <v>4</v>
      </c>
      <c r="B15" s="26"/>
      <c r="C15" s="28">
        <v>0</v>
      </c>
      <c r="D15" s="29">
        <v>0</v>
      </c>
      <c r="E15" s="30">
        <f t="shared" si="1"/>
        <v>0</v>
      </c>
    </row>
    <row r="16" spans="1:5">
      <c r="A16" s="25">
        <v>5</v>
      </c>
      <c r="B16" s="26"/>
      <c r="C16" s="28">
        <v>0</v>
      </c>
      <c r="D16" s="29">
        <v>0</v>
      </c>
      <c r="E16" s="30">
        <f t="shared" si="1"/>
        <v>0</v>
      </c>
    </row>
    <row r="17" spans="1:5">
      <c r="A17" s="25">
        <v>6</v>
      </c>
      <c r="B17" s="26"/>
      <c r="C17" s="28">
        <v>0</v>
      </c>
      <c r="D17" s="29">
        <v>0</v>
      </c>
      <c r="E17" s="30">
        <f t="shared" si="1"/>
        <v>0</v>
      </c>
    </row>
    <row r="18" spans="1:5" ht="19.5" thickBot="1">
      <c r="A18" s="52" t="s">
        <v>34</v>
      </c>
      <c r="B18" s="53"/>
      <c r="C18" s="53"/>
      <c r="D18" s="53"/>
      <c r="E18" s="7">
        <f>SUM(E4+E5+E6+E7+E8+E9+E12+E13+E14+E15+E16+E17)</f>
        <v>0</v>
      </c>
    </row>
    <row r="19" spans="1:5" ht="15.75" thickTop="1"/>
  </sheetData>
  <mergeCells count="4">
    <mergeCell ref="A1:E1"/>
    <mergeCell ref="A2:E2"/>
    <mergeCell ref="A10:E10"/>
    <mergeCell ref="A18:D18"/>
  </mergeCells>
  <pageMargins left="0.7" right="0.7" top="0.75" bottom="0.75" header="0.3" footer="0.3"/>
  <pageSetup paperSize="9" scale="89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E31"/>
  <sheetViews>
    <sheetView tabSelected="1" topLeftCell="A16" workbookViewId="0">
      <selection activeCell="I33" sqref="I33"/>
    </sheetView>
  </sheetViews>
  <sheetFormatPr baseColWidth="10" defaultRowHeight="15"/>
  <cols>
    <col min="1" max="1" width="5.7109375" style="1" bestFit="1" customWidth="1"/>
    <col min="2" max="2" width="46.7109375" customWidth="1"/>
    <col min="3" max="3" width="11" style="9" bestFit="1" customWidth="1"/>
    <col min="4" max="4" width="17.140625" bestFit="1" customWidth="1"/>
    <col min="5" max="5" width="13.5703125" bestFit="1" customWidth="1"/>
  </cols>
  <sheetData>
    <row r="1" spans="1:5" ht="64.5" customHeight="1" thickTop="1">
      <c r="A1" s="54" t="s">
        <v>35</v>
      </c>
      <c r="B1" s="55"/>
      <c r="C1" s="55"/>
      <c r="D1" s="55"/>
      <c r="E1" s="56"/>
    </row>
    <row r="2" spans="1:5" ht="21">
      <c r="A2" s="61" t="s">
        <v>36</v>
      </c>
      <c r="B2" s="62"/>
      <c r="C2" s="62"/>
      <c r="D2" s="62"/>
      <c r="E2" s="63"/>
    </row>
    <row r="3" spans="1:5" ht="18.75">
      <c r="A3" s="12" t="s">
        <v>14</v>
      </c>
      <c r="B3" s="13" t="s">
        <v>37</v>
      </c>
      <c r="C3" s="14" t="s">
        <v>29</v>
      </c>
      <c r="D3" s="13" t="s">
        <v>31</v>
      </c>
      <c r="E3" s="20" t="s">
        <v>7</v>
      </c>
    </row>
    <row r="4" spans="1:5">
      <c r="A4" s="25">
        <v>1</v>
      </c>
      <c r="B4" s="26"/>
      <c r="C4" s="28"/>
      <c r="D4" s="31"/>
      <c r="E4" s="30">
        <f>(C4*D4)</f>
        <v>0</v>
      </c>
    </row>
    <row r="5" spans="1:5">
      <c r="A5" s="25">
        <v>2</v>
      </c>
      <c r="B5" s="26"/>
      <c r="C5" s="28"/>
      <c r="D5" s="31"/>
      <c r="E5" s="30">
        <f t="shared" ref="E5:E6" si="0">(C5*D5)</f>
        <v>0</v>
      </c>
    </row>
    <row r="6" spans="1:5">
      <c r="A6" s="25">
        <v>3</v>
      </c>
      <c r="B6" s="26"/>
      <c r="C6" s="28"/>
      <c r="D6" s="31"/>
      <c r="E6" s="30">
        <f t="shared" si="0"/>
        <v>0</v>
      </c>
    </row>
    <row r="7" spans="1:5" ht="21">
      <c r="A7" s="61" t="s">
        <v>38</v>
      </c>
      <c r="B7" s="62"/>
      <c r="C7" s="62"/>
      <c r="D7" s="62"/>
      <c r="E7" s="63"/>
    </row>
    <row r="8" spans="1:5" ht="18.75">
      <c r="A8" s="12" t="s">
        <v>14</v>
      </c>
      <c r="B8" s="13" t="s">
        <v>37</v>
      </c>
      <c r="C8" s="14" t="s">
        <v>29</v>
      </c>
      <c r="D8" s="13" t="s">
        <v>31</v>
      </c>
      <c r="E8" s="20" t="s">
        <v>7</v>
      </c>
    </row>
    <row r="9" spans="1:5">
      <c r="A9" s="25">
        <v>1</v>
      </c>
      <c r="B9" s="26"/>
      <c r="C9" s="28"/>
      <c r="D9" s="31"/>
      <c r="E9" s="30">
        <f>(C9*D9)</f>
        <v>0</v>
      </c>
    </row>
    <row r="10" spans="1:5">
      <c r="A10" s="25">
        <v>2</v>
      </c>
      <c r="B10" s="26"/>
      <c r="C10" s="28"/>
      <c r="D10" s="31"/>
      <c r="E10" s="30">
        <f t="shared" ref="E10:E22" si="1">(C10*D10)</f>
        <v>0</v>
      </c>
    </row>
    <row r="11" spans="1:5">
      <c r="A11" s="25">
        <v>3</v>
      </c>
      <c r="B11" s="26"/>
      <c r="C11" s="28"/>
      <c r="D11" s="31"/>
      <c r="E11" s="30">
        <f t="shared" si="1"/>
        <v>0</v>
      </c>
    </row>
    <row r="12" spans="1:5">
      <c r="A12" s="25">
        <v>4</v>
      </c>
      <c r="B12" s="26"/>
      <c r="C12" s="28"/>
      <c r="D12" s="31"/>
      <c r="E12" s="30">
        <f t="shared" si="1"/>
        <v>0</v>
      </c>
    </row>
    <row r="13" spans="1:5">
      <c r="A13" s="25">
        <v>5</v>
      </c>
      <c r="B13" s="26"/>
      <c r="C13" s="28"/>
      <c r="D13" s="31"/>
      <c r="E13" s="30">
        <f t="shared" si="1"/>
        <v>0</v>
      </c>
    </row>
    <row r="14" spans="1:5">
      <c r="A14" s="25">
        <v>6</v>
      </c>
      <c r="B14" s="26"/>
      <c r="C14" s="28"/>
      <c r="D14" s="31"/>
      <c r="E14" s="30">
        <f t="shared" si="1"/>
        <v>0</v>
      </c>
    </row>
    <row r="15" spans="1:5">
      <c r="A15" s="25">
        <v>7</v>
      </c>
      <c r="B15" s="26"/>
      <c r="C15" s="28"/>
      <c r="D15" s="31"/>
      <c r="E15" s="30">
        <f t="shared" si="1"/>
        <v>0</v>
      </c>
    </row>
    <row r="16" spans="1:5">
      <c r="A16" s="25">
        <v>8</v>
      </c>
      <c r="B16" s="26"/>
      <c r="C16" s="28"/>
      <c r="D16" s="31"/>
      <c r="E16" s="30">
        <f t="shared" si="1"/>
        <v>0</v>
      </c>
    </row>
    <row r="17" spans="1:5">
      <c r="A17" s="25">
        <v>9</v>
      </c>
      <c r="B17" s="26"/>
      <c r="C17" s="28"/>
      <c r="D17" s="31"/>
      <c r="E17" s="30">
        <f t="shared" si="1"/>
        <v>0</v>
      </c>
    </row>
    <row r="18" spans="1:5">
      <c r="A18" s="25">
        <v>10</v>
      </c>
      <c r="B18" s="26"/>
      <c r="C18" s="28"/>
      <c r="D18" s="31"/>
      <c r="E18" s="30">
        <f t="shared" si="1"/>
        <v>0</v>
      </c>
    </row>
    <row r="19" spans="1:5">
      <c r="A19" s="25">
        <v>11</v>
      </c>
      <c r="B19" s="26"/>
      <c r="C19" s="28"/>
      <c r="D19" s="31"/>
      <c r="E19" s="30">
        <f t="shared" si="1"/>
        <v>0</v>
      </c>
    </row>
    <row r="20" spans="1:5">
      <c r="A20" s="25">
        <v>12</v>
      </c>
      <c r="B20" s="26"/>
      <c r="C20" s="28"/>
      <c r="D20" s="31"/>
      <c r="E20" s="30">
        <f t="shared" si="1"/>
        <v>0</v>
      </c>
    </row>
    <row r="21" spans="1:5">
      <c r="A21" s="25">
        <v>13</v>
      </c>
      <c r="B21" s="26"/>
      <c r="C21" s="28"/>
      <c r="D21" s="31"/>
      <c r="E21" s="30">
        <f t="shared" si="1"/>
        <v>0</v>
      </c>
    </row>
    <row r="22" spans="1:5">
      <c r="A22" s="25">
        <v>14</v>
      </c>
      <c r="B22" s="26"/>
      <c r="C22" s="28"/>
      <c r="D22" s="31"/>
      <c r="E22" s="30">
        <f t="shared" si="1"/>
        <v>0</v>
      </c>
    </row>
    <row r="23" spans="1:5" ht="21">
      <c r="A23" s="61" t="s">
        <v>39</v>
      </c>
      <c r="B23" s="62"/>
      <c r="C23" s="62"/>
      <c r="D23" s="62"/>
      <c r="E23" s="63"/>
    </row>
    <row r="24" spans="1:5" ht="18.75">
      <c r="A24" s="12" t="s">
        <v>14</v>
      </c>
      <c r="B24" s="13" t="s">
        <v>37</v>
      </c>
      <c r="C24" s="14" t="s">
        <v>29</v>
      </c>
      <c r="D24" s="13" t="s">
        <v>31</v>
      </c>
      <c r="E24" s="20" t="s">
        <v>7</v>
      </c>
    </row>
    <row r="25" spans="1:5">
      <c r="A25" s="25">
        <v>1</v>
      </c>
      <c r="B25" s="26"/>
      <c r="C25" s="28"/>
      <c r="D25" s="31"/>
      <c r="E25" s="30">
        <f>(C25*D25)</f>
        <v>0</v>
      </c>
    </row>
    <row r="26" spans="1:5">
      <c r="A26" s="25">
        <v>2</v>
      </c>
      <c r="B26" s="26"/>
      <c r="C26" s="28"/>
      <c r="D26" s="31"/>
      <c r="E26" s="30">
        <f t="shared" ref="E26:E29" si="2">(C26*D26)</f>
        <v>0</v>
      </c>
    </row>
    <row r="27" spans="1:5">
      <c r="A27" s="25">
        <v>3</v>
      </c>
      <c r="B27" s="26"/>
      <c r="C27" s="28"/>
      <c r="D27" s="31"/>
      <c r="E27" s="30">
        <f t="shared" si="2"/>
        <v>0</v>
      </c>
    </row>
    <row r="28" spans="1:5">
      <c r="A28" s="25">
        <v>4</v>
      </c>
      <c r="B28" s="26"/>
      <c r="C28" s="28"/>
      <c r="D28" s="31"/>
      <c r="E28" s="30">
        <f t="shared" si="2"/>
        <v>0</v>
      </c>
    </row>
    <row r="29" spans="1:5">
      <c r="A29" s="25">
        <v>5</v>
      </c>
      <c r="B29" s="26"/>
      <c r="C29" s="28"/>
      <c r="D29" s="31"/>
      <c r="E29" s="30">
        <f t="shared" si="2"/>
        <v>0</v>
      </c>
    </row>
    <row r="30" spans="1:5" ht="19.5" thickBot="1">
      <c r="A30" s="52" t="s">
        <v>40</v>
      </c>
      <c r="B30" s="53"/>
      <c r="C30" s="53"/>
      <c r="D30" s="53"/>
      <c r="E30" s="7">
        <f>SUM(E4:E6)+SUM(E9:E22)+SUM(E25:E29)</f>
        <v>0</v>
      </c>
    </row>
    <row r="31" spans="1:5" ht="15.75" thickTop="1"/>
  </sheetData>
  <mergeCells count="5">
    <mergeCell ref="A30:D30"/>
    <mergeCell ref="A1:E1"/>
    <mergeCell ref="A2:E2"/>
    <mergeCell ref="A7:E7"/>
    <mergeCell ref="A23:E23"/>
  </mergeCells>
  <pageMargins left="0.7" right="0.7" top="0.75" bottom="0.75" header="0.3" footer="0.3"/>
  <pageSetup paperSize="9" scale="92" fitToHeight="0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21"/>
  <sheetViews>
    <sheetView workbookViewId="0">
      <selection activeCell="H5" sqref="H5"/>
    </sheetView>
  </sheetViews>
  <sheetFormatPr baseColWidth="10" defaultRowHeight="15"/>
  <cols>
    <col min="1" max="1" width="5.7109375" style="1" bestFit="1" customWidth="1"/>
    <col min="2" max="2" width="9.42578125" customWidth="1"/>
    <col min="3" max="3" width="10.42578125" customWidth="1"/>
    <col min="4" max="4" width="10" bestFit="1" customWidth="1"/>
    <col min="5" max="5" width="42.28515625" customWidth="1"/>
    <col min="6" max="6" width="13.140625" style="18" customWidth="1"/>
    <col min="7" max="7" width="15" style="1" customWidth="1"/>
    <col min="8" max="8" width="13.5703125" bestFit="1" customWidth="1"/>
    <col min="9" max="9" width="14" bestFit="1" customWidth="1"/>
  </cols>
  <sheetData>
    <row r="1" spans="1:10" ht="72.75" customHeight="1" thickTop="1">
      <c r="A1" s="54" t="s">
        <v>45</v>
      </c>
      <c r="B1" s="69"/>
      <c r="C1" s="69"/>
      <c r="D1" s="69"/>
      <c r="E1" s="55"/>
      <c r="F1" s="55"/>
      <c r="G1" s="55"/>
      <c r="H1" s="55"/>
      <c r="I1" s="70"/>
      <c r="J1" s="71"/>
    </row>
    <row r="2" spans="1:10" ht="21">
      <c r="A2" s="61" t="s">
        <v>41</v>
      </c>
      <c r="B2" s="72"/>
      <c r="C2" s="72"/>
      <c r="D2" s="72"/>
      <c r="E2" s="62"/>
      <c r="F2" s="62"/>
      <c r="G2" s="62"/>
      <c r="H2" s="62"/>
      <c r="I2" s="73"/>
      <c r="J2" s="74"/>
    </row>
    <row r="3" spans="1:10" ht="37.5">
      <c r="A3" s="12" t="s">
        <v>14</v>
      </c>
      <c r="B3" s="67" t="s">
        <v>2</v>
      </c>
      <c r="C3" s="68"/>
      <c r="D3" s="68"/>
      <c r="E3" s="45" t="s">
        <v>1</v>
      </c>
      <c r="F3" s="44" t="s">
        <v>4</v>
      </c>
      <c r="G3" s="44" t="s">
        <v>57</v>
      </c>
      <c r="H3" s="44" t="s">
        <v>5</v>
      </c>
      <c r="I3" s="44" t="s">
        <v>6</v>
      </c>
      <c r="J3" s="20" t="s">
        <v>7</v>
      </c>
    </row>
    <row r="4" spans="1:10">
      <c r="A4" s="25">
        <v>1</v>
      </c>
      <c r="B4" s="26"/>
      <c r="C4" s="26"/>
      <c r="D4" s="26"/>
      <c r="E4" s="26"/>
      <c r="F4" s="23">
        <v>0</v>
      </c>
      <c r="G4" s="28">
        <v>0</v>
      </c>
      <c r="H4" s="34">
        <v>0</v>
      </c>
      <c r="I4" s="34">
        <f>(F4*H4*4)</f>
        <v>0</v>
      </c>
      <c r="J4" s="35">
        <f>(I4*G4)</f>
        <v>0</v>
      </c>
    </row>
    <row r="5" spans="1:10">
      <c r="A5" s="25">
        <v>2</v>
      </c>
      <c r="B5" s="26"/>
      <c r="C5" s="26"/>
      <c r="D5" s="26"/>
      <c r="E5" s="26"/>
      <c r="F5" s="23">
        <v>0</v>
      </c>
      <c r="G5" s="28">
        <v>0</v>
      </c>
      <c r="H5" s="34">
        <v>0</v>
      </c>
      <c r="I5" s="34">
        <f>(F5*H5*4)</f>
        <v>0</v>
      </c>
      <c r="J5" s="35">
        <f>(I5*G5)</f>
        <v>0</v>
      </c>
    </row>
    <row r="6" spans="1:10">
      <c r="A6" s="25">
        <v>3</v>
      </c>
      <c r="B6" s="26"/>
      <c r="C6" s="26"/>
      <c r="D6" s="26"/>
      <c r="E6" s="26"/>
      <c r="F6" s="23">
        <v>0</v>
      </c>
      <c r="G6" s="28">
        <v>0</v>
      </c>
      <c r="H6" s="34">
        <v>0</v>
      </c>
      <c r="I6" s="34">
        <f>(F6*H6*4)</f>
        <v>0</v>
      </c>
      <c r="J6" s="35">
        <f>(I6*G6)</f>
        <v>0</v>
      </c>
    </row>
    <row r="7" spans="1:10">
      <c r="A7" s="25">
        <v>4</v>
      </c>
      <c r="B7" s="26"/>
      <c r="C7" s="26"/>
      <c r="D7" s="26"/>
      <c r="E7" s="26"/>
      <c r="F7" s="23">
        <v>0</v>
      </c>
      <c r="G7" s="28">
        <v>0</v>
      </c>
      <c r="H7" s="34">
        <v>0</v>
      </c>
      <c r="I7" s="34">
        <f>(F7*H7*4)</f>
        <v>0</v>
      </c>
      <c r="J7" s="35">
        <f>(I7*G7)</f>
        <v>0</v>
      </c>
    </row>
    <row r="8" spans="1:10" ht="21">
      <c r="A8" s="61" t="s">
        <v>43</v>
      </c>
      <c r="B8" s="72"/>
      <c r="C8" s="72"/>
      <c r="D8" s="72"/>
      <c r="E8" s="62"/>
      <c r="F8" s="62"/>
      <c r="G8" s="62"/>
      <c r="H8" s="62"/>
      <c r="I8" s="73"/>
      <c r="J8" s="74"/>
    </row>
    <row r="9" spans="1:10" ht="18.75">
      <c r="A9" s="17" t="s">
        <v>14</v>
      </c>
      <c r="B9" s="59" t="s">
        <v>42</v>
      </c>
      <c r="C9" s="60"/>
      <c r="D9" s="60"/>
      <c r="E9" s="60"/>
      <c r="F9" s="16" t="s">
        <v>29</v>
      </c>
      <c r="G9" s="59" t="s">
        <v>31</v>
      </c>
      <c r="H9" s="60"/>
      <c r="I9" s="59" t="s">
        <v>7</v>
      </c>
      <c r="J9" s="75"/>
    </row>
    <row r="10" spans="1:10">
      <c r="A10" s="25">
        <v>1</v>
      </c>
      <c r="B10" s="78"/>
      <c r="C10" s="78"/>
      <c r="D10" s="78"/>
      <c r="E10" s="78"/>
      <c r="F10" s="23">
        <v>3</v>
      </c>
      <c r="G10" s="57">
        <v>0</v>
      </c>
      <c r="H10" s="58"/>
      <c r="I10" s="79">
        <f>(F10*G10)</f>
        <v>0</v>
      </c>
      <c r="J10" s="80"/>
    </row>
    <row r="11" spans="1:10">
      <c r="A11" s="25">
        <v>2</v>
      </c>
      <c r="B11" s="78"/>
      <c r="C11" s="78"/>
      <c r="D11" s="78"/>
      <c r="E11" s="78"/>
      <c r="F11" s="23">
        <v>0</v>
      </c>
      <c r="G11" s="57">
        <v>0</v>
      </c>
      <c r="H11" s="58"/>
      <c r="I11" s="79">
        <f t="shared" ref="I11:I12" si="0">(F11*G11)</f>
        <v>0</v>
      </c>
      <c r="J11" s="80"/>
    </row>
    <row r="12" spans="1:10">
      <c r="A12" s="25">
        <v>3</v>
      </c>
      <c r="B12" s="78"/>
      <c r="C12" s="78"/>
      <c r="D12" s="78"/>
      <c r="E12" s="78"/>
      <c r="F12" s="23">
        <v>0</v>
      </c>
      <c r="G12" s="57">
        <v>0</v>
      </c>
      <c r="H12" s="58"/>
      <c r="I12" s="79">
        <f t="shared" si="0"/>
        <v>0</v>
      </c>
      <c r="J12" s="80"/>
    </row>
    <row r="13" spans="1:10">
      <c r="A13" s="25">
        <v>4</v>
      </c>
      <c r="B13" s="78"/>
      <c r="C13" s="78"/>
      <c r="D13" s="78"/>
      <c r="E13" s="78"/>
      <c r="F13" s="23">
        <v>0</v>
      </c>
      <c r="G13" s="57">
        <v>1</v>
      </c>
      <c r="H13" s="58"/>
      <c r="I13" s="79">
        <f t="shared" ref="I13" si="1">(F13*G13)</f>
        <v>0</v>
      </c>
      <c r="J13" s="80"/>
    </row>
    <row r="14" spans="1:10" ht="19.5" thickBot="1">
      <c r="A14" s="52" t="s">
        <v>44</v>
      </c>
      <c r="B14" s="53"/>
      <c r="C14" s="53"/>
      <c r="D14" s="53"/>
      <c r="E14" s="53"/>
      <c r="F14" s="53"/>
      <c r="G14" s="53"/>
      <c r="H14" s="53"/>
      <c r="I14" s="76">
        <f>SUM(J4+J5+J6+J7+I10+I11+I12+I13)</f>
        <v>0</v>
      </c>
      <c r="J14" s="77"/>
    </row>
    <row r="15" spans="1:10" ht="15.75" thickTop="1">
      <c r="A15" s="18"/>
      <c r="B15" s="19"/>
      <c r="C15" s="19"/>
      <c r="D15" s="19"/>
      <c r="E15" s="19"/>
      <c r="G15" s="18"/>
      <c r="H15" s="33"/>
      <c r="I15" s="32"/>
      <c r="J15" s="32"/>
    </row>
    <row r="16" spans="1:10">
      <c r="H16" s="32"/>
      <c r="I16" s="32"/>
      <c r="J16" s="32"/>
    </row>
    <row r="17" spans="8:10">
      <c r="H17" s="32"/>
      <c r="I17" s="32"/>
      <c r="J17" s="32"/>
    </row>
    <row r="18" spans="8:10">
      <c r="H18" s="32"/>
      <c r="I18" s="32"/>
      <c r="J18" s="32"/>
    </row>
    <row r="19" spans="8:10">
      <c r="H19" s="32"/>
      <c r="I19" s="32"/>
      <c r="J19" s="32"/>
    </row>
    <row r="20" spans="8:10">
      <c r="H20" s="32"/>
      <c r="I20" s="32"/>
      <c r="J20" s="32"/>
    </row>
    <row r="21" spans="8:10">
      <c r="H21" s="32"/>
      <c r="I21" s="32"/>
      <c r="J21" s="32"/>
    </row>
  </sheetData>
  <mergeCells count="21">
    <mergeCell ref="G10:H10"/>
    <mergeCell ref="G11:H11"/>
    <mergeCell ref="G12:H12"/>
    <mergeCell ref="A14:H14"/>
    <mergeCell ref="I14:J14"/>
    <mergeCell ref="B10:E10"/>
    <mergeCell ref="B11:E11"/>
    <mergeCell ref="B12:E12"/>
    <mergeCell ref="B13:E13"/>
    <mergeCell ref="G13:H13"/>
    <mergeCell ref="I10:J10"/>
    <mergeCell ref="I11:J11"/>
    <mergeCell ref="I12:J12"/>
    <mergeCell ref="I13:J13"/>
    <mergeCell ref="B3:D3"/>
    <mergeCell ref="A1:J1"/>
    <mergeCell ref="A2:J2"/>
    <mergeCell ref="B9:E9"/>
    <mergeCell ref="G9:H9"/>
    <mergeCell ref="I9:J9"/>
    <mergeCell ref="A8:J8"/>
  </mergeCells>
  <pageMargins left="0.7" right="0.7" top="0.75" bottom="0.75" header="0.3" footer="0.3"/>
  <pageSetup paperSize="9" scale="9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19050</xdr:colOff>
                    <xdr:row>2</xdr:row>
                    <xdr:rowOff>695325</xdr:rowOff>
                  </from>
                  <to>
                    <xdr:col>2</xdr:col>
                    <xdr:colOff>9525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28575</xdr:colOff>
                    <xdr:row>2</xdr:row>
                    <xdr:rowOff>695325</xdr:rowOff>
                  </from>
                  <to>
                    <xdr:col>2</xdr:col>
                    <xdr:colOff>647700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2</xdr:row>
                    <xdr:rowOff>695325</xdr:rowOff>
                  </from>
                  <to>
                    <xdr:col>3</xdr:col>
                    <xdr:colOff>647700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695325</xdr:rowOff>
                  </from>
                  <to>
                    <xdr:col>2</xdr:col>
                    <xdr:colOff>9525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3</xdr:row>
                    <xdr:rowOff>695325</xdr:rowOff>
                  </from>
                  <to>
                    <xdr:col>2</xdr:col>
                    <xdr:colOff>647700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3</xdr:col>
                    <xdr:colOff>28575</xdr:colOff>
                    <xdr:row>3</xdr:row>
                    <xdr:rowOff>695325</xdr:rowOff>
                  </from>
                  <to>
                    <xdr:col>3</xdr:col>
                    <xdr:colOff>647700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695325</xdr:rowOff>
                  </from>
                  <to>
                    <xdr:col>2</xdr:col>
                    <xdr:colOff>9525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2</xdr:col>
                    <xdr:colOff>28575</xdr:colOff>
                    <xdr:row>4</xdr:row>
                    <xdr:rowOff>695325</xdr:rowOff>
                  </from>
                  <to>
                    <xdr:col>2</xdr:col>
                    <xdr:colOff>647700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695325</xdr:rowOff>
                  </from>
                  <to>
                    <xdr:col>3</xdr:col>
                    <xdr:colOff>647700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695325</xdr:rowOff>
                  </from>
                  <to>
                    <xdr:col>2</xdr:col>
                    <xdr:colOff>9525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695325</xdr:rowOff>
                  </from>
                  <to>
                    <xdr:col>2</xdr:col>
                    <xdr:colOff>647700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3</xdr:col>
                    <xdr:colOff>28575</xdr:colOff>
                    <xdr:row>5</xdr:row>
                    <xdr:rowOff>695325</xdr:rowOff>
                  </from>
                  <to>
                    <xdr:col>3</xdr:col>
                    <xdr:colOff>647700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C11"/>
  <sheetViews>
    <sheetView workbookViewId="0">
      <selection activeCell="C18" sqref="C18"/>
    </sheetView>
  </sheetViews>
  <sheetFormatPr baseColWidth="10" defaultRowHeight="15"/>
  <cols>
    <col min="1" max="1" width="8.28515625" style="1" customWidth="1"/>
    <col min="2" max="2" width="51.42578125" customWidth="1"/>
    <col min="3" max="3" width="28.5703125" customWidth="1"/>
  </cols>
  <sheetData>
    <row r="1" spans="1:3" ht="115.5" customHeight="1" thickTop="1">
      <c r="A1" s="81"/>
      <c r="B1" s="82"/>
      <c r="C1" s="83"/>
    </row>
    <row r="2" spans="1:3" ht="21">
      <c r="A2" s="36" t="s">
        <v>14</v>
      </c>
      <c r="B2" s="37" t="s">
        <v>46</v>
      </c>
      <c r="C2" s="48" t="s">
        <v>7</v>
      </c>
    </row>
    <row r="3" spans="1:3" ht="18.75">
      <c r="A3" s="38">
        <v>1</v>
      </c>
      <c r="B3" s="39" t="s">
        <v>50</v>
      </c>
      <c r="C3" s="40">
        <f>(Honorarios!J8)</f>
        <v>0</v>
      </c>
    </row>
    <row r="4" spans="1:3" ht="18.75">
      <c r="A4" s="38">
        <v>2</v>
      </c>
      <c r="B4" s="39" t="s">
        <v>51</v>
      </c>
      <c r="C4" s="40">
        <f>('Viajes Técnicos'!J10)</f>
        <v>276</v>
      </c>
    </row>
    <row r="5" spans="1:3" ht="18.75">
      <c r="A5" s="38">
        <v>3</v>
      </c>
      <c r="B5" s="39" t="s">
        <v>52</v>
      </c>
      <c r="C5" s="40">
        <f>('Maquinaria y Equipos'!E18)</f>
        <v>0</v>
      </c>
    </row>
    <row r="6" spans="1:3" ht="18.75">
      <c r="A6" s="38">
        <v>4</v>
      </c>
      <c r="B6" s="39" t="s">
        <v>53</v>
      </c>
      <c r="C6" s="40">
        <f>('Materiales y Suministros'!E30)</f>
        <v>0</v>
      </c>
    </row>
    <row r="7" spans="1:3" ht="18.75">
      <c r="A7" s="38">
        <v>5</v>
      </c>
      <c r="B7" s="39" t="s">
        <v>54</v>
      </c>
      <c r="C7" s="40">
        <f>(Subcontratos!I14)</f>
        <v>0</v>
      </c>
    </row>
    <row r="8" spans="1:3" ht="18.75">
      <c r="A8" s="84" t="s">
        <v>47</v>
      </c>
      <c r="B8" s="85"/>
      <c r="C8" s="41">
        <f>SUM(C3:C7)</f>
        <v>276</v>
      </c>
    </row>
    <row r="9" spans="1:3" ht="18.75">
      <c r="A9" s="84" t="s">
        <v>48</v>
      </c>
      <c r="B9" s="85"/>
      <c r="C9" s="41">
        <f>(C8*0.25)</f>
        <v>69</v>
      </c>
    </row>
    <row r="10" spans="1:3" ht="21.75" thickBot="1">
      <c r="A10" s="86" t="s">
        <v>49</v>
      </c>
      <c r="B10" s="87"/>
      <c r="C10" s="42">
        <f>SUM(C8+C9)</f>
        <v>345</v>
      </c>
    </row>
    <row r="11" spans="1:3" ht="15.75" thickTop="1"/>
  </sheetData>
  <mergeCells count="4">
    <mergeCell ref="A1:C1"/>
    <mergeCell ref="A8:B8"/>
    <mergeCell ref="A9:B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3:I19"/>
  <sheetViews>
    <sheetView workbookViewId="0">
      <selection activeCell="H22" sqref="H22"/>
    </sheetView>
  </sheetViews>
  <sheetFormatPr baseColWidth="10" defaultRowHeight="15"/>
  <cols>
    <col min="2" max="2" width="16.7109375" customWidth="1"/>
    <col min="3" max="3" width="15.7109375" customWidth="1"/>
    <col min="4" max="4" width="20.140625" customWidth="1"/>
    <col min="9" max="9" width="29.7109375" customWidth="1"/>
  </cols>
  <sheetData>
    <row r="13" spans="2:9" ht="15.75" thickBot="1"/>
    <row r="14" spans="2:9" ht="18.75">
      <c r="B14" s="93" t="s">
        <v>55</v>
      </c>
      <c r="C14" s="94"/>
      <c r="D14" s="95"/>
      <c r="E14" s="88" t="s">
        <v>5</v>
      </c>
      <c r="F14" s="89"/>
      <c r="G14" s="89"/>
      <c r="H14" s="89"/>
      <c r="I14" s="90"/>
    </row>
    <row r="15" spans="2:9" ht="52.5" customHeight="1">
      <c r="B15" s="103" t="s">
        <v>58</v>
      </c>
      <c r="C15" s="104"/>
      <c r="D15" s="105"/>
      <c r="E15" s="101" t="s">
        <v>59</v>
      </c>
      <c r="F15" s="101"/>
      <c r="G15" s="101"/>
      <c r="H15" s="101"/>
      <c r="I15" s="102"/>
    </row>
    <row r="16" spans="2:9">
      <c r="B16" s="103" t="s">
        <v>63</v>
      </c>
      <c r="C16" s="104"/>
      <c r="D16" s="105">
        <v>4.5</v>
      </c>
      <c r="E16" s="91" t="s">
        <v>60</v>
      </c>
      <c r="F16" s="91"/>
      <c r="G16" s="91"/>
      <c r="H16" s="91"/>
      <c r="I16" s="92"/>
    </row>
    <row r="17" spans="2:9">
      <c r="B17" s="103" t="s">
        <v>64</v>
      </c>
      <c r="C17" s="104"/>
      <c r="D17" s="105">
        <v>8.75</v>
      </c>
      <c r="E17" s="91" t="s">
        <v>61</v>
      </c>
      <c r="F17" s="91"/>
      <c r="G17" s="91"/>
      <c r="H17" s="91"/>
      <c r="I17" s="92"/>
    </row>
    <row r="18" spans="2:9">
      <c r="B18" s="103" t="s">
        <v>65</v>
      </c>
      <c r="C18" s="104"/>
      <c r="D18" s="105">
        <v>5.0999999999999996</v>
      </c>
      <c r="E18" s="91" t="s">
        <v>62</v>
      </c>
      <c r="F18" s="91"/>
      <c r="G18" s="91"/>
      <c r="H18" s="91"/>
      <c r="I18" s="92"/>
    </row>
    <row r="19" spans="2:9" ht="43.5" customHeight="1" thickBot="1">
      <c r="B19" s="98" t="s">
        <v>66</v>
      </c>
      <c r="C19" s="99"/>
      <c r="D19" s="100" t="s">
        <v>56</v>
      </c>
      <c r="E19" s="96" t="s">
        <v>67</v>
      </c>
      <c r="F19" s="96"/>
      <c r="G19" s="96"/>
      <c r="H19" s="96"/>
      <c r="I19" s="97"/>
    </row>
  </sheetData>
  <mergeCells count="12">
    <mergeCell ref="E14:I14"/>
    <mergeCell ref="E17:I17"/>
    <mergeCell ref="B14:D14"/>
    <mergeCell ref="E19:I19"/>
    <mergeCell ref="B19:D19"/>
    <mergeCell ref="E18:I18"/>
    <mergeCell ref="E15:I15"/>
    <mergeCell ref="E16:I16"/>
    <mergeCell ref="B15:D15"/>
    <mergeCell ref="B16:D16"/>
    <mergeCell ref="B17:D17"/>
    <mergeCell ref="B18:D18"/>
  </mergeCells>
  <pageMargins left="0.25" right="0.25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Honorarios</vt:lpstr>
      <vt:lpstr>Viajes Técnicos</vt:lpstr>
      <vt:lpstr>Maquinaria y Equipos</vt:lpstr>
      <vt:lpstr>Materiales y Suministros</vt:lpstr>
      <vt:lpstr>Subcontratos</vt:lpstr>
      <vt:lpstr>Presupuesto Referencial</vt:lpstr>
      <vt:lpstr>Tabla Costos Referenciales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dianareyes</dc:creator>
  <cp:lastModifiedBy>ADM</cp:lastModifiedBy>
  <cp:lastPrinted>2019-04-10T20:04:54Z</cp:lastPrinted>
  <dcterms:created xsi:type="dcterms:W3CDTF">2018-08-29T15:10:55Z</dcterms:created>
  <dcterms:modified xsi:type="dcterms:W3CDTF">2019-04-17T13:57:47Z</dcterms:modified>
</cp:coreProperties>
</file>